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ogumila.lewandowska\Documents\ZAMÓWIENIA PUBLICZNE\2026\ZG.270.3.5.2026 - Budowa drogi leśnej w leśnictwie Sowinko\3 - edytowalne\"/>
    </mc:Choice>
  </mc:AlternateContent>
  <xr:revisionPtr revIDLastSave="0" documentId="8_{E08F5462-E4EB-4FA0-A580-87F7A39EE81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Kosztorysy" sheetId="2" r:id="rId1"/>
  </sheets>
  <definedNames>
    <definedName name="_xlnm.Print_Area" localSheetId="0">Kosztorysy!$A$1:$J$42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2" l="1"/>
  <c r="J37" i="2"/>
  <c r="J36" i="2"/>
  <c r="J35" i="2"/>
  <c r="J34" i="2"/>
  <c r="J33" i="2"/>
  <c r="J32" i="2"/>
  <c r="J31" i="2"/>
  <c r="J30" i="2"/>
  <c r="J29" i="2"/>
  <c r="J28" i="2"/>
  <c r="J27" i="2"/>
  <c r="J25" i="2"/>
  <c r="J24" i="2"/>
  <c r="J23" i="2"/>
  <c r="J22" i="2"/>
  <c r="J21" i="2"/>
  <c r="J19" i="2"/>
  <c r="J18" i="2"/>
  <c r="J16" i="2"/>
  <c r="J15" i="2"/>
  <c r="J12" i="2"/>
  <c r="J11" i="2"/>
  <c r="J7" i="2"/>
  <c r="J6" i="2"/>
  <c r="I38" i="2"/>
  <c r="I37" i="2"/>
  <c r="I36" i="2"/>
  <c r="I35" i="2"/>
  <c r="I34" i="2"/>
  <c r="I33" i="2"/>
  <c r="I32" i="2"/>
  <c r="I31" i="2"/>
  <c r="I30" i="2"/>
  <c r="I29" i="2"/>
  <c r="I28" i="2"/>
  <c r="I27" i="2"/>
  <c r="I25" i="2"/>
  <c r="I24" i="2"/>
  <c r="I23" i="2"/>
  <c r="I22" i="2"/>
  <c r="I21" i="2"/>
  <c r="I19" i="2"/>
  <c r="I18" i="2"/>
  <c r="I16" i="2"/>
  <c r="I15" i="2"/>
  <c r="I12" i="2"/>
  <c r="I11" i="2"/>
  <c r="I7" i="2"/>
  <c r="I6" i="2"/>
  <c r="G38" i="2"/>
  <c r="G37" i="2"/>
  <c r="G36" i="2"/>
  <c r="G35" i="2"/>
  <c r="G34" i="2"/>
  <c r="G33" i="2"/>
  <c r="G32" i="2"/>
  <c r="G31" i="2"/>
  <c r="G30" i="2"/>
  <c r="G29" i="2"/>
  <c r="G28" i="2"/>
  <c r="G27" i="2"/>
  <c r="G25" i="2"/>
  <c r="G24" i="2"/>
  <c r="G23" i="2"/>
  <c r="G22" i="2"/>
  <c r="G21" i="2"/>
  <c r="G19" i="2"/>
  <c r="G18" i="2"/>
  <c r="G16" i="2"/>
  <c r="G15" i="2"/>
  <c r="G13" i="2"/>
  <c r="I13" i="2" s="1"/>
  <c r="G12" i="2"/>
  <c r="G11" i="2"/>
  <c r="G9" i="2"/>
  <c r="H40" i="2" s="1"/>
  <c r="G7" i="2"/>
  <c r="G6" i="2"/>
  <c r="H41" i="2" l="1"/>
  <c r="H42" i="2" s="1"/>
  <c r="I9" i="2"/>
  <c r="J9" i="2" s="1"/>
  <c r="J13" i="2"/>
</calcChain>
</file>

<file path=xl/sharedStrings.xml><?xml version="1.0" encoding="utf-8"?>
<sst xmlns="http://schemas.openxmlformats.org/spreadsheetml/2006/main" count="148" uniqueCount="68">
  <si>
    <t>Załącznik nr 2A do SWZ - kosztorys ofertowy</t>
  </si>
  <si>
    <t>Nr</t>
  </si>
  <si>
    <t>Nr ST</t>
  </si>
  <si>
    <t>Opis robót</t>
  </si>
  <si>
    <t>Jm</t>
  </si>
  <si>
    <t>Ilość</t>
  </si>
  <si>
    <t>Cena jedn. [zł]</t>
  </si>
  <si>
    <t>Wartość netto [zł]</t>
  </si>
  <si>
    <t>Stawka VAT [%]</t>
  </si>
  <si>
    <t>Wartość VAT [zł]</t>
  </si>
  <si>
    <t>Wartość brutto [zł]</t>
  </si>
  <si>
    <t>1. ROBOTY PRZYGOTOWAWCZE</t>
  </si>
  <si>
    <t>1.1. Roboty pomiarowe</t>
  </si>
  <si>
    <t>D.01.01.01</t>
  </si>
  <si>
    <t>Roboty pomiarowe przy liniowych robotach ziemnych, na drogach w terenie równinnym</t>
  </si>
  <si>
    <t>km</t>
  </si>
  <si>
    <t>Roboty pomiarowe przy liniowych robotach ziemnych (dokumentacja powykonawcza), na drogach w terenie równinnym - analogia</t>
  </si>
  <si>
    <t>1.2. Usunięcie warstwy humusu i darniny</t>
  </si>
  <si>
    <t>D-01.02.02a</t>
  </si>
  <si>
    <t>Usunięcie warstwy humusu na grubości zalegania (około 20cm), z rozplantowaniem i zagęszczeniem na terenie przyległym, w tym plantowanie skarp wzdłuż drogi</t>
  </si>
  <si>
    <t>m2</t>
  </si>
  <si>
    <t>1.3. Koryto wraz z profilowaniem</t>
  </si>
  <si>
    <t>D-01.02.01</t>
  </si>
  <si>
    <t>Karczowanie pni o średnicy do 25 cm. Złożenie karpiny w miejsce wskazane Inwestora w odległości do 1 km</t>
  </si>
  <si>
    <t>szt.</t>
  </si>
  <si>
    <t>Karczowanie pni o średnicy do 45 cm. Złożenie karpiny w miejsce wskazane Inwestora w odległości do 1 km</t>
  </si>
  <si>
    <t>Mechaniczne karczowanie zagajników gęstych. Transport gałęzi, drągowiny i karpii w miejsce wskazane przez Inwestora</t>
  </si>
  <si>
    <t>ha</t>
  </si>
  <si>
    <t>2. ROBOTY ZIEMNE</t>
  </si>
  <si>
    <t>D-02.01.01</t>
  </si>
  <si>
    <t>Wykonanie wykopów mechanicznie w gruncie kategori I-II do głębokości 3,0m wraz ze złożeniem gruntu do wbudowania i transportem nadmiaru urobku w miejsce wybrane przez Wykonawcę</t>
  </si>
  <si>
    <t>m3</t>
  </si>
  <si>
    <t>D-02.03.01</t>
  </si>
  <si>
    <t>Wykonanie nasypów materiałem pozyskanym z wykopów, wraz z transportem, formowaniem i zagęszczaniem do wymaganej niwelety</t>
  </si>
  <si>
    <t>3. PODŁOŻE I PODBUDOWY</t>
  </si>
  <si>
    <t>D-04.01.01</t>
  </si>
  <si>
    <t>Profilowanie i zagęszczanie mechaniczne podłoża pod warstwy konstrukcyjne nawierzchni w gruncie kategorii II-VI</t>
  </si>
  <si>
    <t>D-04.04.02</t>
  </si>
  <si>
    <t>Podbudowa z mieszanki kruszywa łamanego C50/30 stabilizowanego mechanicznie, gr. 22cm pod jezdnię o naw. z kruszywa</t>
  </si>
  <si>
    <t>4. NAWIERZCHNIE</t>
  </si>
  <si>
    <t>D-05.03.25</t>
  </si>
  <si>
    <t>Podsypka piaskowa zagęszczana mechanicznie o grubości warstwy po zagęszczeniu 3cm</t>
  </si>
  <si>
    <t>Nawierzchnia jezdni z płyt betonowych typu IOMB, gr. 12,5cm układanych na podsypce piaskowej gr. około 3,0cm</t>
  </si>
  <si>
    <t>D-05.02.01</t>
  </si>
  <si>
    <t>Nawierzchnia jezdni z kruszywa łamanego C50/30 stabilizowanego mechanicznie, gr. 12,5cm</t>
  </si>
  <si>
    <t>Nawierzchnia jezdni, mijanek, zjazdów, składnicy z kruszywa łamanego C50/30 stabilizowanego mechanicznie, gr. 15 cm</t>
  </si>
  <si>
    <t>D-06.03.01</t>
  </si>
  <si>
    <t>Nawierzchnia poboczy z mieszanki kruszywa łamanego C50/30 stabilizowanego mechanicznie, gr. 15cm</t>
  </si>
  <si>
    <t>6. ZJAZD Z DROGI WOJEWÓDZKIEJ</t>
  </si>
  <si>
    <t>D-01.01.01</t>
  </si>
  <si>
    <t>Roboty pomiarowe przy liniowych robotach ziemnych (dokumentacja powykonawcza), na drogach w terenie równinnym- analogia</t>
  </si>
  <si>
    <t>Wykonanie wykopów mechanicznie w gruncie kategori I-II do głębokości 3,0m z transportem urobku w miejsce wybrane przez Wykonawcę</t>
  </si>
  <si>
    <t>Profilowanie i zagęszczanie mechaniczne podłoża pod warstwy konstrukcyjne nawierzchni w gruncie kategorii I-VI</t>
  </si>
  <si>
    <t>D-04.05.01</t>
  </si>
  <si>
    <t>Warstwa mrozoochronna z mieszanki związanej cementem (C3/4) gr 20cm</t>
  </si>
  <si>
    <t>Podbudowa z mieszanki kruszywa łamanego C50/30 stabilizowanego mechanicznie, gr. 22cm</t>
  </si>
  <si>
    <t>D-01.02.04</t>
  </si>
  <si>
    <t>Przycięcie krawędzi jezdni o nawierzchni bitumicznej w celu posadowienia krawężnika, wraz z wywozem materiału w miejsce wybrane przez Wykonawcę</t>
  </si>
  <si>
    <t>m</t>
  </si>
  <si>
    <t>D-08.01.01</t>
  </si>
  <si>
    <t>Wykonanie krawężnika najazdowego 15x22cm</t>
  </si>
  <si>
    <t>Zabezpieczenie połączenia jezdni bitumicznej z krawężnikiem bitumiczną masą zalewową na gorąco</t>
  </si>
  <si>
    <t>D-05.03.23</t>
  </si>
  <si>
    <t>Nawierzchnia z kostki betonowej dwuteowej na podsypce cementowo-piaskowej koloru szarego</t>
  </si>
  <si>
    <t>Wartość netto łącznie</t>
  </si>
  <si>
    <t>zł</t>
  </si>
  <si>
    <t>Podatek VAT [23]</t>
  </si>
  <si>
    <t>Wartość brutto łącznie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</si>
</sst>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1" applyFont="1" applyAlignment="1">
      <alignment horizontal="left" vertical="top" wrapText="1"/>
    </xf>
    <xf numFmtId="164" fontId="2" fillId="0" borderId="0" xfId="1" applyNumberFormat="1" applyFont="1" applyAlignment="1">
      <alignment horizontal="left" vertical="top" wrapText="1"/>
    </xf>
    <xf numFmtId="4" fontId="2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164" fontId="4" fillId="0" borderId="0" xfId="1" applyNumberFormat="1" applyFont="1" applyAlignment="1">
      <alignment horizontal="left" vertical="top" wrapText="1"/>
    </xf>
    <xf numFmtId="4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vertical="center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1" xfId="0" applyNumberFormat="1" applyFont="1" applyBorder="1" applyAlignment="1">
      <alignment vertical="center"/>
    </xf>
    <xf numFmtId="4" fontId="9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4" fontId="7" fillId="8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4" fontId="4" fillId="7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" fontId="3" fillId="0" borderId="0" xfId="1" applyNumberFormat="1" applyFont="1" applyAlignment="1">
      <alignment horizontal="right" vertical="center" wrapText="1"/>
    </xf>
    <xf numFmtId="4" fontId="4" fillId="0" borderId="0" xfId="1" applyNumberFormat="1" applyFont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594788A-6B9B-4455-999F-0FC60F726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E7D2-BBD5-4CB5-A9F1-02DC92C7914C}">
  <dimension ref="A1:J42"/>
  <sheetViews>
    <sheetView tabSelected="1" zoomScaleNormal="100" workbookViewId="0">
      <selection activeCell="F7" sqref="F7"/>
    </sheetView>
  </sheetViews>
  <sheetFormatPr defaultColWidth="8.85546875" defaultRowHeight="12" x14ac:dyDescent="0.25"/>
  <cols>
    <col min="1" max="1" width="3.42578125" style="1" customWidth="1"/>
    <col min="2" max="2" width="10.5703125" style="1" customWidth="1"/>
    <col min="3" max="3" width="37" style="1" customWidth="1"/>
    <col min="4" max="4" width="4.28515625" style="1" customWidth="1"/>
    <col min="5" max="5" width="7.140625" style="2" customWidth="1"/>
    <col min="6" max="6" width="12" style="3" customWidth="1"/>
    <col min="7" max="7" width="15.42578125" style="3" customWidth="1"/>
    <col min="8" max="8" width="8.140625" style="3" customWidth="1"/>
    <col min="9" max="9" width="14" style="3" customWidth="1"/>
    <col min="10" max="10" width="16.7109375" style="3" customWidth="1"/>
    <col min="11" max="16384" width="8.85546875" style="1"/>
  </cols>
  <sheetData>
    <row r="1" spans="1:10" ht="31.5" customHeight="1" x14ac:dyDescent="0.25">
      <c r="G1" s="45" t="s">
        <v>0</v>
      </c>
      <c r="H1" s="45"/>
      <c r="I1" s="45"/>
      <c r="J1" s="45"/>
    </row>
    <row r="2" spans="1:10" s="7" customFormat="1" ht="16.5" customHeight="1" x14ac:dyDescent="0.25">
      <c r="A2" s="4"/>
      <c r="B2" s="4"/>
      <c r="C2" s="4"/>
      <c r="D2" s="4"/>
      <c r="E2" s="5"/>
      <c r="F2" s="46"/>
      <c r="G2" s="46"/>
      <c r="H2" s="6"/>
      <c r="I2" s="6"/>
      <c r="J2" s="6"/>
    </row>
    <row r="3" spans="1:10" ht="15" x14ac:dyDescent="0.25">
      <c r="A3" s="8" t="s">
        <v>1</v>
      </c>
      <c r="B3" s="8" t="s">
        <v>2</v>
      </c>
      <c r="C3" s="8" t="s">
        <v>3</v>
      </c>
      <c r="D3" s="40" t="s">
        <v>4</v>
      </c>
      <c r="E3" s="41" t="s">
        <v>5</v>
      </c>
      <c r="F3" s="47" t="s">
        <v>6</v>
      </c>
      <c r="G3" s="47" t="s">
        <v>7</v>
      </c>
      <c r="H3" s="47" t="s">
        <v>8</v>
      </c>
      <c r="I3" s="47" t="s">
        <v>9</v>
      </c>
      <c r="J3" s="47" t="s">
        <v>10</v>
      </c>
    </row>
    <row r="4" spans="1:10" ht="21.75" customHeight="1" x14ac:dyDescent="0.25">
      <c r="A4" s="38" t="s">
        <v>11</v>
      </c>
      <c r="B4" s="38"/>
      <c r="C4" s="38"/>
      <c r="D4" s="40"/>
      <c r="E4" s="41"/>
      <c r="F4" s="47"/>
      <c r="G4" s="47"/>
      <c r="H4" s="47"/>
      <c r="I4" s="47"/>
      <c r="J4" s="47"/>
    </row>
    <row r="5" spans="1:10" ht="17.25" customHeight="1" x14ac:dyDescent="0.25">
      <c r="A5" s="39" t="s">
        <v>12</v>
      </c>
      <c r="B5" s="39"/>
      <c r="C5" s="39"/>
      <c r="D5" s="40"/>
      <c r="E5" s="41"/>
      <c r="F5" s="47"/>
      <c r="G5" s="47"/>
      <c r="H5" s="47"/>
      <c r="I5" s="47"/>
      <c r="J5" s="47"/>
    </row>
    <row r="6" spans="1:10" ht="29.25" customHeight="1" x14ac:dyDescent="0.25">
      <c r="A6" s="12">
        <v>1</v>
      </c>
      <c r="B6" s="12" t="s">
        <v>13</v>
      </c>
      <c r="C6" s="13" t="s">
        <v>14</v>
      </c>
      <c r="D6" s="12" t="s">
        <v>15</v>
      </c>
      <c r="E6" s="14">
        <v>0.82199999999999995</v>
      </c>
      <c r="F6" s="28"/>
      <c r="G6" s="15">
        <f>E6*F6</f>
        <v>0</v>
      </c>
      <c r="H6" s="15">
        <v>23</v>
      </c>
      <c r="I6" s="15">
        <f>G6*H6%</f>
        <v>0</v>
      </c>
      <c r="J6" s="15">
        <f>G6+I6</f>
        <v>0</v>
      </c>
    </row>
    <row r="7" spans="1:10" ht="38.25" customHeight="1" x14ac:dyDescent="0.25">
      <c r="A7" s="12">
        <v>2</v>
      </c>
      <c r="B7" s="12" t="s">
        <v>13</v>
      </c>
      <c r="C7" s="13" t="s">
        <v>16</v>
      </c>
      <c r="D7" s="12" t="s">
        <v>15</v>
      </c>
      <c r="E7" s="14">
        <v>0.82199999999999995</v>
      </c>
      <c r="F7" s="28"/>
      <c r="G7" s="15">
        <f>E7*F7</f>
        <v>0</v>
      </c>
      <c r="H7" s="15">
        <v>23</v>
      </c>
      <c r="I7" s="15">
        <f>G7*H7%</f>
        <v>0</v>
      </c>
      <c r="J7" s="15">
        <f>G7+I7</f>
        <v>0</v>
      </c>
    </row>
    <row r="8" spans="1:10" ht="24" x14ac:dyDescent="0.25">
      <c r="A8" s="42" t="s">
        <v>17</v>
      </c>
      <c r="B8" s="43"/>
      <c r="C8" s="44"/>
      <c r="D8" s="9" t="s">
        <v>4</v>
      </c>
      <c r="E8" s="10" t="s">
        <v>5</v>
      </c>
      <c r="F8" s="11" t="s">
        <v>6</v>
      </c>
      <c r="G8" s="11" t="s">
        <v>7</v>
      </c>
      <c r="H8" s="11" t="s">
        <v>8</v>
      </c>
      <c r="I8" s="11" t="s">
        <v>9</v>
      </c>
      <c r="J8" s="11" t="s">
        <v>10</v>
      </c>
    </row>
    <row r="9" spans="1:10" ht="49.5" customHeight="1" x14ac:dyDescent="0.25">
      <c r="A9" s="12">
        <v>3</v>
      </c>
      <c r="B9" s="12" t="s">
        <v>18</v>
      </c>
      <c r="C9" s="13" t="s">
        <v>19</v>
      </c>
      <c r="D9" s="12" t="s">
        <v>20</v>
      </c>
      <c r="E9" s="16">
        <v>5650</v>
      </c>
      <c r="F9" s="28"/>
      <c r="G9" s="15">
        <f>E9*F9</f>
        <v>0</v>
      </c>
      <c r="H9" s="15">
        <v>23</v>
      </c>
      <c r="I9" s="15">
        <f>G9*H9%</f>
        <v>0</v>
      </c>
      <c r="J9" s="15">
        <f>G9+I9</f>
        <v>0</v>
      </c>
    </row>
    <row r="10" spans="1:10" ht="24" x14ac:dyDescent="0.25">
      <c r="A10" s="42" t="s">
        <v>21</v>
      </c>
      <c r="B10" s="43"/>
      <c r="C10" s="44"/>
      <c r="D10" s="9" t="s">
        <v>4</v>
      </c>
      <c r="E10" s="10" t="s">
        <v>5</v>
      </c>
      <c r="F10" s="11" t="s">
        <v>6</v>
      </c>
      <c r="G10" s="11" t="s">
        <v>7</v>
      </c>
      <c r="H10" s="11" t="s">
        <v>8</v>
      </c>
      <c r="I10" s="11" t="s">
        <v>9</v>
      </c>
      <c r="J10" s="11" t="s">
        <v>10</v>
      </c>
    </row>
    <row r="11" spans="1:10" ht="36" x14ac:dyDescent="0.25">
      <c r="A11" s="12">
        <v>4</v>
      </c>
      <c r="B11" s="12" t="s">
        <v>22</v>
      </c>
      <c r="C11" s="13" t="s">
        <v>23</v>
      </c>
      <c r="D11" s="12" t="s">
        <v>24</v>
      </c>
      <c r="E11" s="16">
        <v>40</v>
      </c>
      <c r="F11" s="28"/>
      <c r="G11" s="15">
        <f>E11*F11</f>
        <v>0</v>
      </c>
      <c r="H11" s="15">
        <v>23</v>
      </c>
      <c r="I11" s="15">
        <f>G11*H11%</f>
        <v>0</v>
      </c>
      <c r="J11" s="15">
        <f>G11+I11</f>
        <v>0</v>
      </c>
    </row>
    <row r="12" spans="1:10" ht="36" x14ac:dyDescent="0.25">
      <c r="A12" s="12">
        <v>5</v>
      </c>
      <c r="B12" s="12" t="s">
        <v>22</v>
      </c>
      <c r="C12" s="13" t="s">
        <v>25</v>
      </c>
      <c r="D12" s="12" t="s">
        <v>24</v>
      </c>
      <c r="E12" s="16">
        <v>68</v>
      </c>
      <c r="F12" s="28"/>
      <c r="G12" s="15">
        <f>E12*F12</f>
        <v>0</v>
      </c>
      <c r="H12" s="15">
        <v>23</v>
      </c>
      <c r="I12" s="15">
        <f>G12*H12%</f>
        <v>0</v>
      </c>
      <c r="J12" s="15">
        <f>G12+I12</f>
        <v>0</v>
      </c>
    </row>
    <row r="13" spans="1:10" ht="36" x14ac:dyDescent="0.25">
      <c r="A13" s="12">
        <v>6</v>
      </c>
      <c r="B13" s="12" t="s">
        <v>22</v>
      </c>
      <c r="C13" s="13" t="s">
        <v>26</v>
      </c>
      <c r="D13" s="12" t="s">
        <v>27</v>
      </c>
      <c r="E13" s="17">
        <v>0.02</v>
      </c>
      <c r="F13" s="28"/>
      <c r="G13" s="15">
        <f>E13*F13</f>
        <v>0</v>
      </c>
      <c r="H13" s="15">
        <v>23</v>
      </c>
      <c r="I13" s="15">
        <f>G13*H13%</f>
        <v>0</v>
      </c>
      <c r="J13" s="15">
        <f>G13+I13</f>
        <v>0</v>
      </c>
    </row>
    <row r="14" spans="1:10" ht="24" x14ac:dyDescent="0.25">
      <c r="A14" s="35" t="s">
        <v>28</v>
      </c>
      <c r="B14" s="36"/>
      <c r="C14" s="37"/>
      <c r="D14" s="9" t="s">
        <v>4</v>
      </c>
      <c r="E14" s="10" t="s">
        <v>5</v>
      </c>
      <c r="F14" s="11" t="s">
        <v>6</v>
      </c>
      <c r="G14" s="11" t="s">
        <v>7</v>
      </c>
      <c r="H14" s="11" t="s">
        <v>8</v>
      </c>
      <c r="I14" s="11" t="s">
        <v>9</v>
      </c>
      <c r="J14" s="11" t="s">
        <v>10</v>
      </c>
    </row>
    <row r="15" spans="1:10" ht="60" x14ac:dyDescent="0.25">
      <c r="A15" s="12">
        <v>7</v>
      </c>
      <c r="B15" s="12" t="s">
        <v>29</v>
      </c>
      <c r="C15" s="13" t="s">
        <v>30</v>
      </c>
      <c r="D15" s="12" t="s">
        <v>31</v>
      </c>
      <c r="E15" s="16">
        <v>467</v>
      </c>
      <c r="F15" s="28"/>
      <c r="G15" s="15">
        <f>E15*F15</f>
        <v>0</v>
      </c>
      <c r="H15" s="15">
        <v>23</v>
      </c>
      <c r="I15" s="15">
        <f>G15*H15%</f>
        <v>0</v>
      </c>
      <c r="J15" s="15">
        <f>G15+I15</f>
        <v>0</v>
      </c>
    </row>
    <row r="16" spans="1:10" ht="42.75" customHeight="1" x14ac:dyDescent="0.25">
      <c r="A16" s="12">
        <v>8</v>
      </c>
      <c r="B16" s="12" t="s">
        <v>32</v>
      </c>
      <c r="C16" s="13" t="s">
        <v>33</v>
      </c>
      <c r="D16" s="12" t="s">
        <v>31</v>
      </c>
      <c r="E16" s="16">
        <v>435</v>
      </c>
      <c r="F16" s="28"/>
      <c r="G16" s="15">
        <f>E16*F16</f>
        <v>0</v>
      </c>
      <c r="H16" s="15">
        <v>23</v>
      </c>
      <c r="I16" s="15">
        <f>G16*H16%</f>
        <v>0</v>
      </c>
      <c r="J16" s="15">
        <f>G16+I16</f>
        <v>0</v>
      </c>
    </row>
    <row r="17" spans="1:10" ht="24" x14ac:dyDescent="0.25">
      <c r="A17" s="35" t="s">
        <v>34</v>
      </c>
      <c r="B17" s="36"/>
      <c r="C17" s="37"/>
      <c r="D17" s="9" t="s">
        <v>4</v>
      </c>
      <c r="E17" s="10" t="s">
        <v>5</v>
      </c>
      <c r="F17" s="11" t="s">
        <v>6</v>
      </c>
      <c r="G17" s="11" t="s">
        <v>7</v>
      </c>
      <c r="H17" s="11" t="s">
        <v>8</v>
      </c>
      <c r="I17" s="11" t="s">
        <v>9</v>
      </c>
      <c r="J17" s="11" t="s">
        <v>10</v>
      </c>
    </row>
    <row r="18" spans="1:10" ht="36" x14ac:dyDescent="0.25">
      <c r="A18" s="12">
        <v>9</v>
      </c>
      <c r="B18" s="12" t="s">
        <v>35</v>
      </c>
      <c r="C18" s="13" t="s">
        <v>36</v>
      </c>
      <c r="D18" s="12" t="s">
        <v>20</v>
      </c>
      <c r="E18" s="16">
        <v>5190</v>
      </c>
      <c r="F18" s="28"/>
      <c r="G18" s="15">
        <f>E18*F18</f>
        <v>0</v>
      </c>
      <c r="H18" s="15">
        <v>23</v>
      </c>
      <c r="I18" s="15">
        <f>G18*H18%</f>
        <v>0</v>
      </c>
      <c r="J18" s="15">
        <f>G18+I18</f>
        <v>0</v>
      </c>
    </row>
    <row r="19" spans="1:10" ht="36" x14ac:dyDescent="0.25">
      <c r="A19" s="12">
        <v>10</v>
      </c>
      <c r="B19" s="12" t="s">
        <v>37</v>
      </c>
      <c r="C19" s="13" t="s">
        <v>38</v>
      </c>
      <c r="D19" s="12" t="s">
        <v>20</v>
      </c>
      <c r="E19" s="18">
        <v>4425.2</v>
      </c>
      <c r="F19" s="28"/>
      <c r="G19" s="15">
        <f>E19*F19</f>
        <v>0</v>
      </c>
      <c r="H19" s="15">
        <v>23</v>
      </c>
      <c r="I19" s="15">
        <f>G19*H19%</f>
        <v>0</v>
      </c>
      <c r="J19" s="15">
        <f>G19+I19</f>
        <v>0</v>
      </c>
    </row>
    <row r="20" spans="1:10" ht="24" x14ac:dyDescent="0.25">
      <c r="A20" s="35" t="s">
        <v>39</v>
      </c>
      <c r="B20" s="36"/>
      <c r="C20" s="37"/>
      <c r="D20" s="9" t="s">
        <v>4</v>
      </c>
      <c r="E20" s="10" t="s">
        <v>5</v>
      </c>
      <c r="F20" s="11" t="s">
        <v>6</v>
      </c>
      <c r="G20" s="11" t="s">
        <v>7</v>
      </c>
      <c r="H20" s="11" t="s">
        <v>8</v>
      </c>
      <c r="I20" s="11" t="s">
        <v>9</v>
      </c>
      <c r="J20" s="11" t="s">
        <v>10</v>
      </c>
    </row>
    <row r="21" spans="1:10" ht="36" x14ac:dyDescent="0.25">
      <c r="A21" s="12">
        <v>11</v>
      </c>
      <c r="B21" s="12" t="s">
        <v>40</v>
      </c>
      <c r="C21" s="13" t="s">
        <v>41</v>
      </c>
      <c r="D21" s="12" t="s">
        <v>20</v>
      </c>
      <c r="E21" s="16">
        <v>3046</v>
      </c>
      <c r="F21" s="28"/>
      <c r="G21" s="15">
        <f>E21*F21</f>
        <v>0</v>
      </c>
      <c r="H21" s="15">
        <v>23</v>
      </c>
      <c r="I21" s="15">
        <f>G21*H21%</f>
        <v>0</v>
      </c>
      <c r="J21" s="15">
        <f>G21+I21</f>
        <v>0</v>
      </c>
    </row>
    <row r="22" spans="1:10" ht="36" x14ac:dyDescent="0.25">
      <c r="A22" s="12">
        <v>12</v>
      </c>
      <c r="B22" s="12" t="s">
        <v>40</v>
      </c>
      <c r="C22" s="13" t="s">
        <v>42</v>
      </c>
      <c r="D22" s="12" t="s">
        <v>20</v>
      </c>
      <c r="E22" s="16">
        <v>2260</v>
      </c>
      <c r="F22" s="28"/>
      <c r="G22" s="15">
        <f>E22*F22</f>
        <v>0</v>
      </c>
      <c r="H22" s="15">
        <v>23</v>
      </c>
      <c r="I22" s="15">
        <f>G22*H22%</f>
        <v>0</v>
      </c>
      <c r="J22" s="15">
        <f>G22+I22</f>
        <v>0</v>
      </c>
    </row>
    <row r="23" spans="1:10" ht="36" x14ac:dyDescent="0.25">
      <c r="A23" s="12">
        <v>13</v>
      </c>
      <c r="B23" s="12" t="s">
        <v>43</v>
      </c>
      <c r="C23" s="13" t="s">
        <v>44</v>
      </c>
      <c r="D23" s="12" t="s">
        <v>20</v>
      </c>
      <c r="E23" s="16">
        <v>786</v>
      </c>
      <c r="F23" s="28"/>
      <c r="G23" s="15">
        <f>E23*F23</f>
        <v>0</v>
      </c>
      <c r="H23" s="15">
        <v>23</v>
      </c>
      <c r="I23" s="15">
        <f>G23*H23%</f>
        <v>0</v>
      </c>
      <c r="J23" s="15">
        <f>G23+I23</f>
        <v>0</v>
      </c>
    </row>
    <row r="24" spans="1:10" ht="36" x14ac:dyDescent="0.25">
      <c r="A24" s="12">
        <v>14</v>
      </c>
      <c r="B24" s="12" t="s">
        <v>43</v>
      </c>
      <c r="C24" s="13" t="s">
        <v>45</v>
      </c>
      <c r="D24" s="12" t="s">
        <v>20</v>
      </c>
      <c r="E24" s="16">
        <v>886</v>
      </c>
      <c r="F24" s="28"/>
      <c r="G24" s="15">
        <f>E24*F24</f>
        <v>0</v>
      </c>
      <c r="H24" s="15">
        <v>23</v>
      </c>
      <c r="I24" s="15">
        <f>G24*H24%</f>
        <v>0</v>
      </c>
      <c r="J24" s="15">
        <f>G24+I24</f>
        <v>0</v>
      </c>
    </row>
    <row r="25" spans="1:10" ht="36" x14ac:dyDescent="0.25">
      <c r="A25" s="12">
        <v>15</v>
      </c>
      <c r="B25" s="12" t="s">
        <v>46</v>
      </c>
      <c r="C25" s="13" t="s">
        <v>47</v>
      </c>
      <c r="D25" s="12" t="s">
        <v>20</v>
      </c>
      <c r="E25" s="16">
        <v>1258</v>
      </c>
      <c r="F25" s="28"/>
      <c r="G25" s="15">
        <f>E25*F25</f>
        <v>0</v>
      </c>
      <c r="H25" s="15">
        <v>23</v>
      </c>
      <c r="I25" s="15">
        <f>G25*H25%</f>
        <v>0</v>
      </c>
      <c r="J25" s="15">
        <f>G25+I25</f>
        <v>0</v>
      </c>
    </row>
    <row r="26" spans="1:10" ht="24" x14ac:dyDescent="0.25">
      <c r="A26" s="35" t="s">
        <v>48</v>
      </c>
      <c r="B26" s="36"/>
      <c r="C26" s="37"/>
      <c r="D26" s="9" t="s">
        <v>4</v>
      </c>
      <c r="E26" s="10" t="s">
        <v>5</v>
      </c>
      <c r="F26" s="11" t="s">
        <v>6</v>
      </c>
      <c r="G26" s="11" t="s">
        <v>7</v>
      </c>
      <c r="H26" s="11" t="s">
        <v>8</v>
      </c>
      <c r="I26" s="11" t="s">
        <v>9</v>
      </c>
      <c r="J26" s="11" t="s">
        <v>10</v>
      </c>
    </row>
    <row r="27" spans="1:10" ht="24" x14ac:dyDescent="0.25">
      <c r="A27" s="12">
        <v>16</v>
      </c>
      <c r="B27" s="12" t="s">
        <v>49</v>
      </c>
      <c r="C27" s="13" t="s">
        <v>14</v>
      </c>
      <c r="D27" s="12" t="s">
        <v>15</v>
      </c>
      <c r="E27" s="17">
        <v>0.01</v>
      </c>
      <c r="F27" s="28"/>
      <c r="G27" s="15">
        <f t="shared" ref="G27:G38" si="0">E27*F27</f>
        <v>0</v>
      </c>
      <c r="H27" s="15">
        <v>23</v>
      </c>
      <c r="I27" s="15">
        <f t="shared" ref="I27:I38" si="1">G27*H27%</f>
        <v>0</v>
      </c>
      <c r="J27" s="15">
        <f t="shared" ref="J27:J38" si="2">G27+I27</f>
        <v>0</v>
      </c>
    </row>
    <row r="28" spans="1:10" ht="36" x14ac:dyDescent="0.25">
      <c r="A28" s="12">
        <v>17</v>
      </c>
      <c r="B28" s="12" t="s">
        <v>49</v>
      </c>
      <c r="C28" s="13" t="s">
        <v>50</v>
      </c>
      <c r="D28" s="12" t="s">
        <v>15</v>
      </c>
      <c r="E28" s="17">
        <v>0.01</v>
      </c>
      <c r="F28" s="28"/>
      <c r="G28" s="15">
        <f t="shared" si="0"/>
        <v>0</v>
      </c>
      <c r="H28" s="15">
        <v>23</v>
      </c>
      <c r="I28" s="15">
        <f t="shared" si="1"/>
        <v>0</v>
      </c>
      <c r="J28" s="15">
        <f t="shared" si="2"/>
        <v>0</v>
      </c>
    </row>
    <row r="29" spans="1:10" ht="48" x14ac:dyDescent="0.25">
      <c r="A29" s="12">
        <v>18</v>
      </c>
      <c r="B29" s="12" t="s">
        <v>18</v>
      </c>
      <c r="C29" s="13" t="s">
        <v>19</v>
      </c>
      <c r="D29" s="12" t="s">
        <v>20</v>
      </c>
      <c r="E29" s="16">
        <v>60</v>
      </c>
      <c r="F29" s="28"/>
      <c r="G29" s="15">
        <f t="shared" si="0"/>
        <v>0</v>
      </c>
      <c r="H29" s="15">
        <v>23</v>
      </c>
      <c r="I29" s="15">
        <f t="shared" si="1"/>
        <v>0</v>
      </c>
      <c r="J29" s="15">
        <f t="shared" si="2"/>
        <v>0</v>
      </c>
    </row>
    <row r="30" spans="1:10" ht="48" x14ac:dyDescent="0.25">
      <c r="A30" s="12">
        <v>19</v>
      </c>
      <c r="B30" s="12" t="s">
        <v>29</v>
      </c>
      <c r="C30" s="13" t="s">
        <v>51</v>
      </c>
      <c r="D30" s="12" t="s">
        <v>31</v>
      </c>
      <c r="E30" s="17">
        <v>15.24</v>
      </c>
      <c r="F30" s="28"/>
      <c r="G30" s="15">
        <f t="shared" si="0"/>
        <v>0</v>
      </c>
      <c r="H30" s="15">
        <v>23</v>
      </c>
      <c r="I30" s="15">
        <f t="shared" si="1"/>
        <v>0</v>
      </c>
      <c r="J30" s="15">
        <f t="shared" si="2"/>
        <v>0</v>
      </c>
    </row>
    <row r="31" spans="1:10" ht="36" x14ac:dyDescent="0.25">
      <c r="A31" s="12">
        <v>20</v>
      </c>
      <c r="B31" s="12" t="s">
        <v>35</v>
      </c>
      <c r="C31" s="13" t="s">
        <v>52</v>
      </c>
      <c r="D31" s="12" t="s">
        <v>20</v>
      </c>
      <c r="E31" s="16">
        <v>60</v>
      </c>
      <c r="F31" s="28"/>
      <c r="G31" s="15">
        <f t="shared" si="0"/>
        <v>0</v>
      </c>
      <c r="H31" s="15">
        <v>23</v>
      </c>
      <c r="I31" s="15">
        <f t="shared" si="1"/>
        <v>0</v>
      </c>
      <c r="J31" s="15">
        <f t="shared" si="2"/>
        <v>0</v>
      </c>
    </row>
    <row r="32" spans="1:10" ht="24" x14ac:dyDescent="0.25">
      <c r="A32" s="12">
        <v>21</v>
      </c>
      <c r="B32" s="12" t="s">
        <v>53</v>
      </c>
      <c r="C32" s="13" t="s">
        <v>54</v>
      </c>
      <c r="D32" s="12" t="s">
        <v>20</v>
      </c>
      <c r="E32" s="18">
        <v>53.4</v>
      </c>
      <c r="F32" s="28"/>
      <c r="G32" s="15">
        <f t="shared" si="0"/>
        <v>0</v>
      </c>
      <c r="H32" s="15">
        <v>23</v>
      </c>
      <c r="I32" s="15">
        <f t="shared" si="1"/>
        <v>0</v>
      </c>
      <c r="J32" s="15">
        <f t="shared" si="2"/>
        <v>0</v>
      </c>
    </row>
    <row r="33" spans="1:10" ht="36" x14ac:dyDescent="0.25">
      <c r="A33" s="12">
        <v>22</v>
      </c>
      <c r="B33" s="12" t="s">
        <v>37</v>
      </c>
      <c r="C33" s="13" t="s">
        <v>55</v>
      </c>
      <c r="D33" s="12" t="s">
        <v>20</v>
      </c>
      <c r="E33" s="16">
        <v>48</v>
      </c>
      <c r="F33" s="28"/>
      <c r="G33" s="15">
        <f t="shared" si="0"/>
        <v>0</v>
      </c>
      <c r="H33" s="15">
        <v>23</v>
      </c>
      <c r="I33" s="15">
        <f t="shared" si="1"/>
        <v>0</v>
      </c>
      <c r="J33" s="15">
        <f t="shared" si="2"/>
        <v>0</v>
      </c>
    </row>
    <row r="34" spans="1:10" ht="48" x14ac:dyDescent="0.25">
      <c r="A34" s="12">
        <v>23</v>
      </c>
      <c r="B34" s="12" t="s">
        <v>56</v>
      </c>
      <c r="C34" s="13" t="s">
        <v>57</v>
      </c>
      <c r="D34" s="12" t="s">
        <v>58</v>
      </c>
      <c r="E34" s="16">
        <v>22</v>
      </c>
      <c r="F34" s="28"/>
      <c r="G34" s="15">
        <f t="shared" si="0"/>
        <v>0</v>
      </c>
      <c r="H34" s="15">
        <v>23</v>
      </c>
      <c r="I34" s="15">
        <f t="shared" si="1"/>
        <v>0</v>
      </c>
      <c r="J34" s="15">
        <f t="shared" si="2"/>
        <v>0</v>
      </c>
    </row>
    <row r="35" spans="1:10" ht="21" customHeight="1" x14ac:dyDescent="0.25">
      <c r="A35" s="12">
        <v>24</v>
      </c>
      <c r="B35" s="12" t="s">
        <v>59</v>
      </c>
      <c r="C35" s="13" t="s">
        <v>60</v>
      </c>
      <c r="D35" s="12" t="s">
        <v>58</v>
      </c>
      <c r="E35" s="16">
        <v>46</v>
      </c>
      <c r="F35" s="28"/>
      <c r="G35" s="15">
        <f t="shared" si="0"/>
        <v>0</v>
      </c>
      <c r="H35" s="15">
        <v>23</v>
      </c>
      <c r="I35" s="15">
        <f t="shared" si="1"/>
        <v>0</v>
      </c>
      <c r="J35" s="15">
        <f t="shared" si="2"/>
        <v>0</v>
      </c>
    </row>
    <row r="36" spans="1:10" ht="36" x14ac:dyDescent="0.25">
      <c r="A36" s="12">
        <v>25</v>
      </c>
      <c r="B36" s="12" t="s">
        <v>59</v>
      </c>
      <c r="C36" s="13" t="s">
        <v>61</v>
      </c>
      <c r="D36" s="12" t="s">
        <v>58</v>
      </c>
      <c r="E36" s="16">
        <v>22</v>
      </c>
      <c r="F36" s="28"/>
      <c r="G36" s="15">
        <f t="shared" si="0"/>
        <v>0</v>
      </c>
      <c r="H36" s="15">
        <v>23</v>
      </c>
      <c r="I36" s="15">
        <f t="shared" si="1"/>
        <v>0</v>
      </c>
      <c r="J36" s="15">
        <f t="shared" si="2"/>
        <v>0</v>
      </c>
    </row>
    <row r="37" spans="1:10" ht="36" x14ac:dyDescent="0.25">
      <c r="A37" s="12">
        <v>26</v>
      </c>
      <c r="B37" s="12" t="s">
        <v>62</v>
      </c>
      <c r="C37" s="13" t="s">
        <v>63</v>
      </c>
      <c r="D37" s="12" t="s">
        <v>20</v>
      </c>
      <c r="E37" s="16">
        <v>48</v>
      </c>
      <c r="F37" s="28"/>
      <c r="G37" s="15">
        <f t="shared" si="0"/>
        <v>0</v>
      </c>
      <c r="H37" s="15">
        <v>23</v>
      </c>
      <c r="I37" s="15">
        <f t="shared" si="1"/>
        <v>0</v>
      </c>
      <c r="J37" s="15">
        <f t="shared" si="2"/>
        <v>0</v>
      </c>
    </row>
    <row r="38" spans="1:10" ht="36" x14ac:dyDescent="0.25">
      <c r="A38" s="12">
        <v>27</v>
      </c>
      <c r="B38" s="12" t="s">
        <v>46</v>
      </c>
      <c r="C38" s="13" t="s">
        <v>47</v>
      </c>
      <c r="D38" s="12" t="s">
        <v>20</v>
      </c>
      <c r="E38" s="16">
        <v>12</v>
      </c>
      <c r="F38" s="28"/>
      <c r="G38" s="15">
        <f t="shared" si="0"/>
        <v>0</v>
      </c>
      <c r="H38" s="15">
        <v>23</v>
      </c>
      <c r="I38" s="15">
        <f t="shared" si="1"/>
        <v>0</v>
      </c>
      <c r="J38" s="15">
        <f t="shared" si="2"/>
        <v>0</v>
      </c>
    </row>
    <row r="39" spans="1:10" x14ac:dyDescent="0.25">
      <c r="A39" s="19"/>
      <c r="B39" s="19"/>
      <c r="C39" s="20"/>
      <c r="D39" s="19"/>
      <c r="E39" s="21"/>
      <c r="F39" s="22"/>
      <c r="G39" s="22"/>
      <c r="H39" s="22"/>
      <c r="I39" s="22"/>
      <c r="J39" s="22"/>
    </row>
    <row r="40" spans="1:10" ht="19.5" customHeight="1" x14ac:dyDescent="0.25">
      <c r="A40" s="23"/>
      <c r="B40" s="23"/>
      <c r="C40" s="24"/>
      <c r="D40" s="32"/>
      <c r="E40" s="32"/>
      <c r="F40" s="33" t="s">
        <v>64</v>
      </c>
      <c r="G40" s="33"/>
      <c r="H40" s="34">
        <f>ROUND(G6+G7+G9+G11+G12+G13+G15+G16+G18+G19+G21+G22+G23+G24+G25+G27+G28+G29+G30+G31+G32+G33+G34+G35+G36+G37+G38,2)</f>
        <v>0</v>
      </c>
      <c r="I40" s="34"/>
      <c r="J40" s="25" t="s">
        <v>65</v>
      </c>
    </row>
    <row r="41" spans="1:10" ht="20.25" customHeight="1" x14ac:dyDescent="0.25">
      <c r="A41" s="23"/>
      <c r="B41" s="23"/>
      <c r="C41" s="26"/>
      <c r="D41" s="32"/>
      <c r="E41" s="32"/>
      <c r="F41" s="33" t="s">
        <v>66</v>
      </c>
      <c r="G41" s="33"/>
      <c r="H41" s="34">
        <f>ROUND(H40*0.23,2)</f>
        <v>0</v>
      </c>
      <c r="I41" s="34"/>
      <c r="J41" s="25" t="s">
        <v>65</v>
      </c>
    </row>
    <row r="42" spans="1:10" ht="18.75" customHeight="1" x14ac:dyDescent="0.25">
      <c r="A42" s="27"/>
      <c r="B42" s="27"/>
      <c r="C42" s="27"/>
      <c r="D42" s="29"/>
      <c r="E42" s="29"/>
      <c r="F42" s="30" t="s">
        <v>67</v>
      </c>
      <c r="G42" s="30"/>
      <c r="H42" s="31">
        <f>ROUND(H40+H41,2)</f>
        <v>0</v>
      </c>
      <c r="I42" s="31"/>
      <c r="J42" s="25" t="s">
        <v>65</v>
      </c>
    </row>
  </sheetData>
  <mergeCells count="26">
    <mergeCell ref="G1:J1"/>
    <mergeCell ref="F2:G2"/>
    <mergeCell ref="F3:F5"/>
    <mergeCell ref="G3:G5"/>
    <mergeCell ref="H3:H5"/>
    <mergeCell ref="I3:I5"/>
    <mergeCell ref="J3:J5"/>
    <mergeCell ref="A26:C26"/>
    <mergeCell ref="A4:C4"/>
    <mergeCell ref="A5:C5"/>
    <mergeCell ref="D3:D5"/>
    <mergeCell ref="E3:E5"/>
    <mergeCell ref="A8:C8"/>
    <mergeCell ref="A10:C10"/>
    <mergeCell ref="A14:C14"/>
    <mergeCell ref="A17:C17"/>
    <mergeCell ref="A20:C20"/>
    <mergeCell ref="D42:E42"/>
    <mergeCell ref="F42:G42"/>
    <mergeCell ref="H42:I42"/>
    <mergeCell ref="D40:E40"/>
    <mergeCell ref="F40:G40"/>
    <mergeCell ref="H40:I40"/>
    <mergeCell ref="D41:E41"/>
    <mergeCell ref="F41:G41"/>
    <mergeCell ref="H41:I4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Kosztorysy</vt:lpstr>
      <vt:lpstr>Kosztorysy!Obszar_wydruku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Bogumiła Lewandowska</dc:creator>
  <cp:lastModifiedBy>Bogumiła Lewandowska</cp:lastModifiedBy>
  <cp:lastPrinted>2026-08-05T05:24:26Z</cp:lastPrinted>
  <dcterms:created xsi:type="dcterms:W3CDTF">2015-06-05T18:19:34Z</dcterms:created>
  <dcterms:modified xsi:type="dcterms:W3CDTF">2026-08-18T10:00:54Z</dcterms:modified>
</cp:coreProperties>
</file>