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zewskaa\Desktop\ANNA\ZAMÓWIENIA PUBLICZNE\Zamówienia publiczne 2026\DA.251.22.2026 Jednorazówka\Zmiany\"/>
    </mc:Choice>
  </mc:AlternateContent>
  <xr:revisionPtr revIDLastSave="0" documentId="13_ncr:1_{CF5A155D-2FBA-4CA4-80CF-B5BC9F566137}" xr6:coauthVersionLast="47" xr6:coauthVersionMax="47" xr10:uidLastSave="{00000000-0000-0000-0000-000000000000}"/>
  <bookViews>
    <workbookView xWindow="-120" yWindow="-120" windowWidth="29040" windowHeight="15720" tabRatio="906" firstSheet="3" activeTab="15" xr2:uid="{00000000-000D-0000-FFFF-FFFF00000000}"/>
  </bookViews>
  <sheets>
    <sheet name="Pakiet 1" sheetId="8" r:id="rId1"/>
    <sheet name="Pakiet 2" sheetId="10" r:id="rId2"/>
    <sheet name="Pakiet 3" sheetId="11" r:id="rId3"/>
    <sheet name="Pakiet 4" sheetId="19" r:id="rId4"/>
    <sheet name="Pakiet 5" sheetId="22" r:id="rId5"/>
    <sheet name="Pakiet 6" sheetId="24" r:id="rId6"/>
    <sheet name="Pakiet 7" sheetId="25" r:id="rId7"/>
    <sheet name="Pakiet 8" sheetId="30" r:id="rId8"/>
    <sheet name="Pakiet 9" sheetId="31" r:id="rId9"/>
    <sheet name="Pakiet 10" sheetId="32" r:id="rId10"/>
    <sheet name="Pakiet 11" sheetId="44" r:id="rId11"/>
    <sheet name="Pakiet 12" sheetId="45" r:id="rId12"/>
    <sheet name="Pakiet 13" sheetId="46" r:id="rId13"/>
    <sheet name="Pakiet 14" sheetId="47" r:id="rId14"/>
    <sheet name="Pakiet 15" sheetId="49" r:id="rId15"/>
    <sheet name="Pakiet 16" sheetId="52" r:id="rId16"/>
  </sheets>
  <definedNames>
    <definedName name="_xlnm.Print_Area" localSheetId="0">'Pakiet 1'!$A$1:$H$18</definedName>
    <definedName name="_xlnm.Print_Area" localSheetId="9">'Pakiet 10'!$A$1:$I$8</definedName>
    <definedName name="_xlnm.Print_Area" localSheetId="10">'Pakiet 11'!$A$2:$I$5</definedName>
    <definedName name="_xlnm.Print_Area" localSheetId="11">'Pakiet 12'!$A$1:$J$5</definedName>
    <definedName name="_xlnm.Print_Area" localSheetId="1">'Pakiet 2'!$B$1:$J$9</definedName>
    <definedName name="_xlnm.Print_Area" localSheetId="2">'Pakiet 3'!$A$1:$I$10</definedName>
    <definedName name="_xlnm.Print_Area" localSheetId="3">'Pakiet 4'!$A$1:$I$13</definedName>
    <definedName name="_xlnm.Print_Area" localSheetId="4">'Pakiet 5'!$A$1:$I$8</definedName>
    <definedName name="_xlnm.Print_Area" localSheetId="5">'Pakiet 6'!$A$2:$I$9</definedName>
    <definedName name="_xlnm.Print_Area" localSheetId="6">'Pakiet 7'!$A$1:$I$9</definedName>
    <definedName name="_xlnm.Print_Area" localSheetId="7">'Pakiet 8'!$A$1:$I$8</definedName>
    <definedName name="_xlnm.Print_Area" localSheetId="8">'Pakiet 9'!$A$1:$I$8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52" l="1"/>
  <c r="H4" i="52" s="1"/>
  <c r="F5" i="52"/>
  <c r="H5" i="52" s="1"/>
  <c r="F6" i="52"/>
  <c r="H6" i="52" s="1"/>
  <c r="F5" i="49"/>
  <c r="F3" i="52"/>
  <c r="F7" i="52" s="1"/>
  <c r="F4" i="49"/>
  <c r="F5" i="47"/>
  <c r="H5" i="47" s="1"/>
  <c r="F4" i="47"/>
  <c r="F3" i="46"/>
  <c r="F4" i="45"/>
  <c r="H4" i="45" s="1"/>
  <c r="F3" i="45"/>
  <c r="F5" i="44"/>
  <c r="H5" i="44" s="1"/>
  <c r="F4" i="44"/>
  <c r="F3" i="32"/>
  <c r="F3" i="31"/>
  <c r="F3" i="30"/>
  <c r="F3" i="25"/>
  <c r="F4" i="24"/>
  <c r="F3" i="22"/>
  <c r="F11" i="19"/>
  <c r="H11" i="19" s="1"/>
  <c r="F10" i="19"/>
  <c r="H10" i="19" s="1"/>
  <c r="F9" i="19"/>
  <c r="H9" i="19" s="1"/>
  <c r="F8" i="19"/>
  <c r="H8" i="19" s="1"/>
  <c r="F7" i="19"/>
  <c r="H7" i="19" s="1"/>
  <c r="F6" i="19"/>
  <c r="H6" i="19" s="1"/>
  <c r="F5" i="19"/>
  <c r="H5" i="19" s="1"/>
  <c r="F4" i="19"/>
  <c r="H4" i="19" s="1"/>
  <c r="F3" i="19"/>
  <c r="F5" i="11"/>
  <c r="H5" i="11" s="1"/>
  <c r="F4" i="11"/>
  <c r="H4" i="11" s="1"/>
  <c r="F3" i="11"/>
  <c r="G4" i="10"/>
  <c r="I4" i="10" s="1"/>
  <c r="G3" i="10"/>
  <c r="J3" i="10" s="1"/>
  <c r="F4" i="8"/>
  <c r="H4" i="8" s="1"/>
  <c r="F3" i="8"/>
  <c r="I3" i="8" s="1"/>
  <c r="F4" i="46" l="1"/>
  <c r="J4" i="10"/>
  <c r="I4" i="8"/>
  <c r="H3" i="32"/>
  <c r="H4" i="32" s="1"/>
  <c r="F4" i="32"/>
  <c r="H3" i="52"/>
  <c r="H7" i="52" s="1"/>
  <c r="H4" i="49"/>
  <c r="H5" i="49" s="1"/>
  <c r="F6" i="47"/>
  <c r="H4" i="47"/>
  <c r="H6" i="47" s="1"/>
  <c r="H3" i="46"/>
  <c r="H4" i="46" s="1"/>
  <c r="F5" i="45"/>
  <c r="H3" i="45"/>
  <c r="H5" i="45" s="1"/>
  <c r="F6" i="44"/>
  <c r="H4" i="44"/>
  <c r="H6" i="44" s="1"/>
  <c r="H3" i="31"/>
  <c r="H4" i="31" s="1"/>
  <c r="F4" i="31"/>
  <c r="H3" i="30"/>
  <c r="H4" i="30" s="1"/>
  <c r="F4" i="30"/>
  <c r="F4" i="25"/>
  <c r="H3" i="25"/>
  <c r="H4" i="25" s="1"/>
  <c r="F5" i="24"/>
  <c r="H4" i="24"/>
  <c r="H5" i="24" s="1"/>
  <c r="H3" i="22"/>
  <c r="H4" i="22" s="1"/>
  <c r="F4" i="22"/>
  <c r="F12" i="19"/>
  <c r="H3" i="19"/>
  <c r="H12" i="19" s="1"/>
  <c r="F6" i="11"/>
  <c r="H3" i="11"/>
  <c r="H6" i="11" s="1"/>
  <c r="I3" i="10"/>
  <c r="I5" i="10" s="1"/>
  <c r="G5" i="10"/>
  <c r="H3" i="8"/>
  <c r="H5" i="8" s="1"/>
  <c r="F5" i="8"/>
</calcChain>
</file>

<file path=xl/sharedStrings.xml><?xml version="1.0" encoding="utf-8"?>
<sst xmlns="http://schemas.openxmlformats.org/spreadsheetml/2006/main" count="327" uniqueCount="82">
  <si>
    <t>PAKIET 1</t>
  </si>
  <si>
    <t>L.p.</t>
  </si>
  <si>
    <t>Asortyment</t>
  </si>
  <si>
    <t>J.m.</t>
  </si>
  <si>
    <t>Ilość</t>
  </si>
  <si>
    <t>Cena jedn. netto</t>
  </si>
  <si>
    <t>Wartość netto</t>
  </si>
  <si>
    <t>VAT</t>
  </si>
  <si>
    <t>Wartość brutto</t>
  </si>
  <si>
    <t>EAN jeśli nadano/Porducent, kod handlowy</t>
  </si>
  <si>
    <t>opak.</t>
  </si>
  <si>
    <t>szt.</t>
  </si>
  <si>
    <t>szt</t>
  </si>
  <si>
    <t>Lub produkty im równoważne</t>
  </si>
  <si>
    <t>Dokument należy wypełnić i podpisać kwalifikowanym podpisem elektronicznym  osoby upoważnionej</t>
  </si>
  <si>
    <t>/ osób upoważnionych do reprezentowania Wykonawcy w dokumentach rejestrowych lub we właściwym pełnomocnictwie .</t>
  </si>
  <si>
    <t>Zamawiający zaleca zapisanie dokumentu w formacie PDF.</t>
  </si>
  <si>
    <t>Załącznik nr 2</t>
  </si>
  <si>
    <t>PAKIET 3</t>
  </si>
  <si>
    <t>RAZEM:</t>
  </si>
  <si>
    <t>PAKIET 4</t>
  </si>
  <si>
    <t>PAKIET 5</t>
  </si>
  <si>
    <t>PAKIET 6</t>
  </si>
  <si>
    <t>PAKIET 7</t>
  </si>
  <si>
    <t>PAKIET 8</t>
  </si>
  <si>
    <t>Port naczyniowy wraz z akcesoriami. Skład : komora i kaniula wykonane w całości z tytanu, obudowa wykonana z polisulfonu, o kształcie zbliżonym do łezki, ułatwiającym wprowadzenie portu pod skórę, 2 otwory do przyszycia portu, tytanowy łącznik mocujący cewnik z przewodem wyprowadzającym portu z wyczuwalnym momentem blokady, wysokość portu 10 -10,4 mm, średnica membrany 9,5 – 9,8 mm, zestaw wprowadzający oparty na technice Seldingera, silikonowy cewnik 6,5 Fr dołączany (nie połączony trwale z komorą portu) o dł. 45 – 50 cm, śr. zew. 2 – 2,2 mm i śr. wew. 1 – 1,05 mm. Oznaczenie długości co 1 cm trwale naniesione na cennik i opis co 5 cm. W zestawie : tunelizator do przeprowadzenia cewnika pod skórą - „tępy” bez powierzchni tnącej, narzędzie do unoszenia, igła Hubera prosta, strzykawka 10 ml, narzędzie do przepłukania cewnika, rozszerzacz z rozrywalną koszulką, prowadnica umożliwiająca obsługę jedną ręką, igła wprowadzająca, karta pacjenta, etui na kartę pacjenta, paszport pacjenta w j. polskim, instrukcja obsługi w j. Polskim. Port do wlewów pod ciśnieniem do 300 psi, przepływ 5 ml/sek, kompatybilny z MRI i TK.</t>
  </si>
  <si>
    <t>Igła kompatybilna do portu   system 20G x 17 mm</t>
  </si>
  <si>
    <t>PAKIET 9</t>
  </si>
  <si>
    <t>PAKIET 10</t>
  </si>
  <si>
    <t>Zestaw do przetoczeń z portem igłowym, kompatybilny z pompą infuzyjną będącej na wyposażeniu szpitala Materiał PVC, komora kroplowa 20 kropel/ml, filtr 15 µm. Całkowita długość zestawu 285 cm, objętość napełniania 22 ml, okres przydatności min. 3 lata.</t>
  </si>
  <si>
    <t>Zestaw do infuzji do żywienia dojelitowego,kompatybilny z pompą infuzyjną będącą na wyposażeniu zamawiającego. Możliwość podłączenia do worka z portem ENPlus.PCW bez ftalanów (DEHP-free).Bez lateksu (latex-free).Długość: 285 cm.Objętość wypełniania: 23 ml. Igła ENPlus.Komora kroplowa 20 kropli/mL z filtrem 15 µm.Zacisk chroniący przed niekontrolowanym przepływem (FFPC). Zawór rolkowy.Męski port ENFit z zatyczką - dolna część zestawu.Żeński łącznik ENFit.Zatyczka ENFit</t>
  </si>
  <si>
    <t>PAKIET 11</t>
  </si>
  <si>
    <t>Papier rejestracyjny do aparatu KTG, składanka z nadrukiem (wymiary: 150mm x 100mm x 150 )  </t>
  </si>
  <si>
    <t>Papier termiczny do aparatu KTG  bez zadruku o wymiarach 210x150x150. Składanka 150 stron w bloczku.</t>
  </si>
  <si>
    <t>Papier termiczny do aparatu KTG  bez zadruku o wymiarach 143x150x300. Składanka</t>
  </si>
  <si>
    <t>PAKIET 12</t>
  </si>
  <si>
    <t>PAKIET 13</t>
  </si>
  <si>
    <t>op</t>
  </si>
  <si>
    <t xml:space="preserve"> </t>
  </si>
  <si>
    <t>PAKIET 14</t>
  </si>
  <si>
    <t>PAKIET 15</t>
  </si>
  <si>
    <t>PAKIET 16</t>
  </si>
  <si>
    <t>Worki na filtrat 10l z zaworem spustowym</t>
  </si>
  <si>
    <t>Igły plastikowe typu Spike o długości 72 mm – opakowanie 100 szt.</t>
  </si>
  <si>
    <t>Rozdzielacz 2/4 umożliwiający podłaczenie  4 worków roztworu do hemodializy z drenem dializatu</t>
  </si>
  <si>
    <t>Dwukanałowe silikonowe cewniki do hemofiltacji o średnicy 11,5Fr o długościach :
–  15 cm szyjne/ podobojczykowe – 20 szt
– 24 cm udo – 10 szt.</t>
  </si>
  <si>
    <t>Dializat Ci-Ca, K4 Wodorowęglanowy dializat o składzie :
–   potas 4 mmol/l
–   sód 133 mmol/l
–   wapń 0 mmol/l
–   wodorowęglan 20 mmol/l
w dwukomorowych workach 5,0 l</t>
  </si>
  <si>
    <t>Zestaw do ciągłej hemodializy z regionalną antykoagulacją cytrynianową KIT – Ci-Ca 1000 składające się z jałowych, pakowanym osobno następujących elementów:
 –  kasety integrującej 5 drenów: tętniczy, żylny, filtratu, cytrynianu, roztworu wapnia
–  hemofiltra z polisulfonową błoną przepuszczalną o pow. dyfuzyjnej 1,8 m2
–  drenu dializatu</t>
  </si>
  <si>
    <t>4% cytrynian sodu (136 mmol/L) w workach 1500 ml</t>
  </si>
  <si>
    <t>Roztwór do zabezpieczania kanałów cewnika dializacyjnego w postaci cytrynianu sodu 46,7% - opakowanie 20 szt po 5 ml</t>
  </si>
  <si>
    <t>Dwuwodny roztwór chlorku wapna o stężeniu 100 mmol/l w workach 1500 ml</t>
  </si>
  <si>
    <t>Zestaw do znieczulenia zewnątrzoponowego przeznaczony  do wprowadzania środków przeciwbólowych lub opiatów. Znieczulenie zewnątrzoponowe może być stosowane: • Tylko w celu znieczulenia (np. podczas porodu). • Jako uzupełnienie znieczulenia ogólnego. Dotyczy szerokiej gamy zabiegów np. histerektomia, rekonstrukcja biodra, laparotomia lub nawet otwarta operacja tętniaka aorty. • Jako jedyna technika do znieczulenia chirurgicznego (np. cesarskie cięcie). • Dla pooperacyjnej lub pourazowej analgezji                                              Elementy zestawy:
•igłaTuohy   -kateter epiduralny z nasadką
• filtr przeciwbakteryjny płaski 0.2 μm z elementem samoprzylepnym
• igła do podawania leków 0,9 x 40 mm
• igła do znieczuleń 0,5 x 25 mm
• strzykawka niskooporowa 10 ml
• strzykawka 10 ml
• tulejka uniwersalna
Rozmiar 18 G rozszerzony</t>
  </si>
  <si>
    <t xml:space="preserve">Zestaw do drenażu przezskórnego  metodą jednostopniową. W zestawie znajduje się:
kateter pigtail 9F x 26 cm, 
igła dwuczęściowa 15G x 29 cm,
kołnierz,  opaska zaciskowa.  Jałowy, nietoksyczny.
</t>
  </si>
  <si>
    <t>Przedłużacz do zestawów do drenażu 12F/25 cm, z kranikiem jednodrożnym</t>
  </si>
  <si>
    <t>Karty Testowe epoc,opti cca umożliwiające pomiar do 14 parametrów mierzonych bezpośrednio (oraz kilkanaście innych obliczanych przez analizator) 1 op.= 25 szt. , KARTY testowe jednorazowego uzytku przeznaczone do wspolpracy z analizatorem posiadanym przez zamawiajacego , karty gotowe do uzycia bez koniecznosci dodatkowego przygotowania, wyrob medyczny do diagnostyki oznakowany CE oraz dopuszczony do obrotu na terenie UE</t>
  </si>
  <si>
    <t>Kateter do embolektomii i trombektomii termoplastyczny, 3F, 4F, 5F, 6F, dł. 80 cm</t>
  </si>
  <si>
    <t>Lp.</t>
  </si>
  <si>
    <t>VAT
w %</t>
  </si>
  <si>
    <t>Wielkość
opak. jedn.</t>
  </si>
  <si>
    <t>OPIS</t>
  </si>
  <si>
    <t xml:space="preserve"> Wartość
netto</t>
  </si>
  <si>
    <t xml:space="preserve"> Wartość
brutto</t>
  </si>
  <si>
    <t xml:space="preserve">Jednorazowa zatrzaskowa linia pacjenta o długości 250 cm z dwoma zaworami bezpieczeństwa. </t>
  </si>
  <si>
    <t xml:space="preserve">szt. </t>
  </si>
  <si>
    <t>Zestaw dzienny o gwarantowanej sterylności do 24 godzin.</t>
  </si>
  <si>
    <t xml:space="preserve">Uwaga! Sprzęt musi być kompatybilny z pompą będącą na wyposażeniu Zamawiającego. </t>
  </si>
  <si>
    <r>
      <rPr>
        <b/>
        <sz val="10"/>
        <color rgb="FF000000"/>
        <rFont val="Arial"/>
        <family val="2"/>
        <charset val="238"/>
      </rPr>
      <t>Lub</t>
    </r>
    <r>
      <rPr>
        <b/>
        <i/>
        <sz val="10"/>
        <color rgb="FF000000"/>
        <rFont val="Arial"/>
        <family val="2"/>
        <charset val="238"/>
      </rPr>
      <t xml:space="preserve"> produkty im równoważne</t>
    </r>
  </si>
  <si>
    <t xml:space="preserve"> Cena
jednostkowa netto</t>
  </si>
  <si>
    <t>Taśma samoprzylepna chirurgiczna, podzielona na paski 10 x 50 cm
Do mocowania serwet, kabli i drenów. Nie pozostawia resztek kleju po oderwaniu. Z warstwą włókniny lub przezroczysta.
Paski pakowane sterylnie jednostkowo lub parami</t>
  </si>
  <si>
    <t>Worek na płyny ustrojowe do procedur operacyjnych, sterylny, do zbierania i odprowadzania płynów ustrojowych. Wykonany z folii polietylenowej ( PE ), w kształcie odwróconego trójkąta, posiadający przylepiec, kształtkę sito z włókniny oraz zawór z korkiem do odprowadzania płynów</t>
  </si>
  <si>
    <t xml:space="preserve">Mata wysokochłonna w roli do użytku szpitalnego zwiększająca bezpieczeństwo personelu oraz utrzymanie czystości. zapewnia absorbcje płynów i wysięków biologicznych 4,3l/m2; spełnia wymogi biokompatybilnośc iokreślone w normie UNI EN ISO 10993-1; rozmiar 90cm x 5m do docięcia według potrzeb; gramatura 260g/m2; wytrzymałość na rozerwanie  - na sucho ( EN 13938-1 ) 455kPa; wytrzymałość na rozerwanie -  na mokro ( EN 13938-1 ) 340kPa; składająca sie z 3 warstw: 1. niebieska hydrofoliowawłoknina PP, 2. Air laid papier i polimerowy środek żelujący, 3. antypoślizgowa folia PE; bez lateksu, ftalanów i PVC; hypoalergiczna, bezzapachowa, niepyląca, odporna na rozdarcia, antyodblaskowa; klasa I reakcji na ogień,                                                                                                                                                                                                                       </t>
  </si>
  <si>
    <t>Pasek drenujący ( ociekacz ) 8mm , j.u ,jałowy przeznaczony do drenażu ran i odprowadzania wydzieliny po zabiegach chirurgicznych. , elastyczny , niewywołujący podrażnien tkanek, odporny na załamania, zapewniajacy swobodny odpływ wydzieliny,gładka powierzchnia, zaokrąglone krawędzie , możliwośc łatwego dopasowania długości do potrzeb zabiegowych , sterylny , pakowany pojedyńczo , dopuszczony do obrotu na terenie UE</t>
  </si>
  <si>
    <t>Dren brzuszny CH24 do CH32, J.U , STERYLNY PRZEZNACZONY DO DŁUGOTRWAŁEGO DRENAŻU J.BRZUSZNEJ ORAZ ODPROWADZANIA PŁYNÓW I WYDZIELIN PO ZAB.CHIRURGICZNYCH , ROZMIARY ZGODNIE Z POTRZEBAMI ZAMAWIAJĄCEGO, DŁUGOSC DRENU MI.60 CM, ŚCIANKI DRENU ODPORNE NA ZAŁAMANIA I ZAGNIECENIA , PRODUKT KOMPATYBILNY Z POWSZECHNIE STOSOWANYMI SYSTEMAMI DRENAZOWYMI , WYPOSAŻONY W LINIE KONTRASTUJĄCA RTG UMOŻLIWIAJĄCA KONTROLĘ RADIOLOGICZNĄ, WYRÓB DOPUSZCZONY DO OBROTU NA TERENIE UE</t>
  </si>
  <si>
    <t>Kateter Redon 10F, 12F, 16F, 18F, 20F, 22F, 24F/70 cm, pakowany podłużnie</t>
  </si>
  <si>
    <t>opk</t>
  </si>
  <si>
    <t>Sączek wielokanalikowy ( 9 KANALIKÓW ) j.u , jałowy , przeznaczony do drenażu ran po zabiegach chirurgicznych. Sączek silikonowy 9 – kanalikowy. Wykonany z silikonu medycznego o wysokiej biozgodności , odporny na załamania, nieulegajacy zlepianiu , umożliwiający łatwe usuniecie po zakończeniu drenazu, sączek wyposazony w linie kontrastująca w RTG, rozmiary i długośc zgodnie z bieżącymi potrzebami zamawiającego, produkt sterylny , pakowany pojedyńczo, dopuszczony do obrotu na terenie UE</t>
  </si>
  <si>
    <t>PAKIET 2</t>
  </si>
  <si>
    <t>Zamawiający dopuszcza zaoferowanie wyrobów równoważnych, pod warunkiem pełnej kompatybilności z posiadanym przez Zamawiającego analizatorem  oraz zapewnienia prawidłowego działania urządzenia bez konieczności jego modyfikacji, dodatkowej kalibracji lub utraty gwarancji. Wykonawca zobowiązany jest potwierdzić kompatybilność oferowanego wyrobu z posiadanym przez Zamawiającego analizatorem.</t>
  </si>
  <si>
    <r>
      <rPr>
        <b/>
        <sz val="8"/>
        <color rgb="FFFF0000"/>
        <rFont val="Tahoma"/>
        <family val="2"/>
        <charset val="238"/>
      </rPr>
      <t>Gaz kalibracyjny do analizatora</t>
    </r>
    <r>
      <rPr>
        <sz val="8"/>
        <color rgb="FFFF0000"/>
        <rFont val="Tahoma"/>
        <family val="2"/>
        <charset val="238"/>
      </rPr>
      <t xml:space="preserve">
Jednorazowy pojemnik z gazem kalibracyjnym przeznaczony do wykonywania automatycznej kalibracji analizatora. Produkt kompatybilny z analizatorami klasy OPTI CCA-TS2 . Zapewniający prawidłową kalibrację parametrów zgodnie z wymaganiami producenta analizatora. Fabrycznie napełniony, szczelny, gotowy do użycia, oznakowany numerem serii oraz terminem ważności.
Sterylny lub zgodny z przeznaczeniem producenta, kompatybilny z posiadanym analizatorem przez Zamawiającego, oryginalnie zapakowany
</t>
    </r>
  </si>
  <si>
    <r>
      <rPr>
        <b/>
        <sz val="8"/>
        <color rgb="FFFF0000"/>
        <rFont val="Tahoma"/>
        <family val="2"/>
        <charset val="238"/>
      </rPr>
      <t>Kaseta kalibracyjna Hb do analizatora</t>
    </r>
    <r>
      <rPr>
        <sz val="8"/>
        <color rgb="FFFF0000"/>
        <rFont val="Tahoma"/>
        <family val="2"/>
        <charset val="238"/>
      </rPr>
      <t xml:space="preserve">
Kaseta kalibracyjna przeznaczona do oznaczania stężenia hemoglobiny (Hb) we krwi pełnej. Kaseta kompatybilna z analizatorem OPTI CCA-TS2.Gotowa do bezpośredniego użycia, niewymagająca przygotowania przez użytkownika.
Kompatybilna z posiadanym przez Zamawiającego analizatorem, fabrycznie zapakowana, stabilna w warunkach przechowywania określonych przez producenta, z terminem ważności minimum 6 miesięcy od dnia dostawy (lub zgodnie z wymaganiami zamawiającego).</t>
    </r>
  </si>
  <si>
    <r>
      <rPr>
        <b/>
        <sz val="8"/>
        <color rgb="FFFF0000"/>
        <rFont val="Tahoma"/>
        <family val="2"/>
        <charset val="238"/>
      </rPr>
      <t>Kaseta kalibracyjna do analizatora.</t>
    </r>
    <r>
      <rPr>
        <sz val="8"/>
        <color rgb="FFFF0000"/>
        <rFont val="Tahoma"/>
        <family val="2"/>
        <charset val="238"/>
      </rPr>
      <t xml:space="preserve">
Kaseta kalibracyjna przeznaczona do wykonywania oznaczeń parametrów gazometrii, elektrolitów oraz parametrów współoksymetrii zgodnie z możliwościami analizatora. Kompatybilna z analizatorem OPTI CCA-TS2. Gotowa do bezpośredniego użycia , niewymagająca przygotowania przez użytkownika.
Kompatybilna z posiadanym przez Zamawiającego analizatorem, fabrycznie zapakowana,  z terminem ważności minimum 6 miesięcy od dnia dostawy (lub zgodnie z wymaganiami zamawiającego), stabilna w warunkach przechowywania określonych przez producenta</t>
    </r>
  </si>
  <si>
    <r>
      <rPr>
        <b/>
        <sz val="8"/>
        <color rgb="FF000000"/>
        <rFont val="Tahoma"/>
        <family val="2"/>
        <charset val="238"/>
      </rPr>
      <t xml:space="preserve">Kasety do aparatu parametrów krytycznych , kasety odczynnikowe j.u </t>
    </r>
    <r>
      <rPr>
        <sz val="8"/>
        <color rgb="FF000000"/>
        <rFont val="Tahoma"/>
        <family val="2"/>
        <charset val="238"/>
      </rPr>
      <t>, przeznaczone do współpracy z analizatorem OPTI CCA , kasety przeznaczone do oznaczania parametrów krytycznych krwi. System zamkniety minimalizujący kontakt personelu z materiałem biologicznym. 1 opakowanie zawiera 25 szt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</si>
</sst>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0\ [$zł-415];[Red]\-#,##0.00\ [$zł-415]"/>
    <numFmt numFmtId="165" formatCode="[$-415]General"/>
    <numFmt numFmtId="166" formatCode="#,##0.00\ [$zł-415]"/>
    <numFmt numFmtId="167" formatCode="\ #,##0.00\ [$zł-415]\ ;\-#,##0.00\ [$zł-415]\ ;&quot; -&quot;#\ [$zł-415]\ ;\ @\ "/>
    <numFmt numFmtId="168" formatCode="\ #,##0.00\ ;\-#,##0.00\ ;&quot; -&quot;#\ ;@\ "/>
    <numFmt numFmtId="169" formatCode="[$-415]#,##0.00"/>
    <numFmt numFmtId="170" formatCode="[$-415]#,##0"/>
    <numFmt numFmtId="171" formatCode="[$-415]0.00"/>
    <numFmt numFmtId="172" formatCode="[$-415]0"/>
    <numFmt numFmtId="173" formatCode="\ #,##0.00&quot; zł &quot;;\-#,##0.00&quot; zł &quot;;\-#&quot; zł &quot;;\ @\ "/>
    <numFmt numFmtId="174" formatCode="[$-415]0%"/>
    <numFmt numFmtId="175" formatCode="\ #,##0.00\ [$zł-415]\ ;\-#,##0.00\ [$zł-415]\ ;&quot; -&quot;#\ [$zł-415]\ ;@\ "/>
    <numFmt numFmtId="176" formatCode="\ #,##0.00\ ;\-#,##0.00\ ;&quot; -&quot;#\ ;\ @\ "/>
    <numFmt numFmtId="177" formatCode="&quot; &quot;#,##0.00&quot; &quot;;&quot;-&quot;#,##0.00&quot; &quot;;&quot; -&quot;#&quot; &quot;;@&quot; &quot;"/>
  </numFmts>
  <fonts count="37">
    <font>
      <sz val="11"/>
      <color rgb="FF000000"/>
      <name val="Arial"/>
      <family val="2"/>
      <charset val="238"/>
    </font>
    <font>
      <sz val="11"/>
      <color rgb="FF9C0006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333333"/>
      <name val="Tahoma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8"/>
      <color rgb="FF00000A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b/>
      <sz val="7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7"/>
      <color rgb="FF000000"/>
      <name val="Tahoma"/>
      <family val="2"/>
      <charset val="238"/>
    </font>
    <font>
      <b/>
      <sz val="8"/>
      <color rgb="FF000000"/>
      <name val="Calibri"/>
      <family val="2"/>
      <charset val="238"/>
    </font>
    <font>
      <b/>
      <sz val="8"/>
      <color rgb="FF00000A"/>
      <name val="Tahoma"/>
      <family val="2"/>
      <charset val="238"/>
    </font>
    <font>
      <b/>
      <sz val="7"/>
      <color rgb="FF00000A"/>
      <name val="Tahoma"/>
      <family val="2"/>
      <charset val="238"/>
    </font>
    <font>
      <b/>
      <sz val="11"/>
      <color rgb="FF000000"/>
      <name val="Calibri"/>
      <family val="2"/>
      <charset val="238"/>
    </font>
    <font>
      <b/>
      <sz val="8"/>
      <color rgb="FF000000"/>
      <name val="Tahoma "/>
      <charset val="238"/>
    </font>
    <font>
      <sz val="8"/>
      <color rgb="FF000000"/>
      <name val="Tahoma "/>
      <charset val="238"/>
    </font>
    <font>
      <sz val="8"/>
      <color rgb="FF202324"/>
      <name val="Tahoma"/>
      <family val="2"/>
      <charset val="238"/>
    </font>
    <font>
      <b/>
      <u/>
      <sz val="10"/>
      <color rgb="FFFF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color rgb="FFFF0000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7CE"/>
        <bgColor rgb="FFD9D9D9"/>
      </patternFill>
    </fill>
    <fill>
      <patternFill patternType="solid">
        <fgColor rgb="FFD9D9D9"/>
        <bgColor rgb="FFFFC7CE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 tint="-0.14999847407452621"/>
        <bgColor rgb="FFFFC7CE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A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/>
      <diagonal/>
    </border>
    <border>
      <left/>
      <right style="thin">
        <color rgb="FF00000A"/>
      </right>
      <top style="thin">
        <color rgb="FF00000A"/>
      </top>
      <bottom/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A"/>
      </right>
      <top/>
      <bottom style="thin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  <border>
      <left/>
      <right style="thin">
        <color rgb="FF00000A"/>
      </right>
      <top style="thin">
        <color rgb="FF00000A"/>
      </top>
      <bottom style="thin">
        <color rgb="FF00000A"/>
      </bottom>
      <diagonal/>
    </border>
    <border>
      <left/>
      <right/>
      <top style="thin">
        <color rgb="FF00000A"/>
      </top>
      <bottom style="thin">
        <color rgb="FF00000A"/>
      </bottom>
      <diagonal/>
    </border>
    <border>
      <left style="thin">
        <color rgb="FF00000A"/>
      </left>
      <right style="thin">
        <color rgb="FF00000A"/>
      </right>
      <top/>
      <bottom style="thin">
        <color rgb="FF00000A"/>
      </bottom>
      <diagonal/>
    </border>
    <border>
      <left/>
      <right style="thin">
        <color auto="1"/>
      </right>
      <top/>
      <bottom style="thin">
        <color rgb="FF00000A"/>
      </bottom>
      <diagonal/>
    </border>
    <border>
      <left style="thin">
        <color rgb="FF00000A"/>
      </left>
      <right style="thin">
        <color auto="1"/>
      </right>
      <top style="thin">
        <color rgb="FF00000A"/>
      </top>
      <bottom/>
      <diagonal/>
    </border>
    <border>
      <left style="thin">
        <color rgb="FF00000A"/>
      </left>
      <right/>
      <top style="thin">
        <color rgb="FF00000A"/>
      </top>
      <bottom style="thin">
        <color rgb="FF00000A"/>
      </bottom>
      <diagonal/>
    </border>
    <border>
      <left/>
      <right style="thin">
        <color rgb="FF00000A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A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A"/>
      </left>
      <right style="thin">
        <color rgb="FF00000A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A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A"/>
      </left>
      <right style="thin">
        <color auto="1"/>
      </right>
      <top style="thin">
        <color rgb="FF00000A"/>
      </top>
      <bottom style="thin">
        <color rgb="FF00000A"/>
      </bottom>
      <diagonal/>
    </border>
    <border>
      <left style="thin">
        <color rgb="FF00000A"/>
      </left>
      <right style="thin">
        <color rgb="FF00000A"/>
      </right>
      <top/>
      <bottom/>
      <diagonal/>
    </border>
    <border>
      <left style="thin">
        <color rgb="FF00000A"/>
      </left>
      <right style="thin">
        <color auto="1"/>
      </right>
      <top/>
      <bottom/>
      <diagonal/>
    </border>
    <border>
      <left style="thin">
        <color rgb="FF00000A"/>
      </left>
      <right style="thin">
        <color auto="1"/>
      </right>
      <top style="thin">
        <color auto="1"/>
      </top>
      <bottom/>
      <diagonal/>
    </border>
    <border>
      <left style="medium">
        <color rgb="FF00000A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9">
    <xf numFmtId="0" fontId="0" fillId="0" borderId="0"/>
    <xf numFmtId="176" fontId="32" fillId="0" borderId="0" applyBorder="0" applyProtection="0"/>
    <xf numFmtId="167" fontId="32" fillId="0" borderId="0" applyBorder="0" applyProtection="0"/>
    <xf numFmtId="9" fontId="32" fillId="0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2" fillId="0" borderId="0" applyBorder="0" applyProtection="0">
      <alignment horizontal="center"/>
    </xf>
    <xf numFmtId="0" fontId="3" fillId="0" borderId="0" applyBorder="0" applyProtection="0"/>
    <xf numFmtId="0" fontId="4" fillId="0" borderId="0" applyBorder="0" applyProtection="0"/>
    <xf numFmtId="164" fontId="4" fillId="0" borderId="0" applyBorder="0" applyProtection="0"/>
    <xf numFmtId="165" fontId="5" fillId="0" borderId="0" applyBorder="0" applyProtection="0"/>
    <xf numFmtId="168" fontId="5" fillId="0" borderId="0" applyBorder="0" applyProtection="0"/>
    <xf numFmtId="177" fontId="5" fillId="0" borderId="0" applyBorder="0" applyProtection="0"/>
  </cellStyleXfs>
  <cellXfs count="276">
    <xf numFmtId="0" fontId="0" fillId="0" borderId="0" xfId="0"/>
    <xf numFmtId="165" fontId="10" fillId="4" borderId="5" xfId="56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/>
    </xf>
    <xf numFmtId="165" fontId="5" fillId="0" borderId="0" xfId="56" applyBorder="1" applyProtection="1"/>
    <xf numFmtId="166" fontId="5" fillId="0" borderId="0" xfId="56" applyNumberFormat="1" applyBorder="1" applyProtection="1"/>
    <xf numFmtId="165" fontId="7" fillId="0" borderId="0" xfId="56" applyFont="1" applyBorder="1" applyAlignment="1" applyProtection="1">
      <alignment horizontal="center"/>
    </xf>
    <xf numFmtId="165" fontId="7" fillId="0" borderId="0" xfId="56" applyFont="1" applyBorder="1" applyProtection="1"/>
    <xf numFmtId="165" fontId="8" fillId="3" borderId="2" xfId="56" applyFont="1" applyFill="1" applyBorder="1" applyAlignment="1" applyProtection="1">
      <alignment horizontal="center" vertical="center" wrapText="1"/>
    </xf>
    <xf numFmtId="165" fontId="8" fillId="3" borderId="3" xfId="56" applyFont="1" applyFill="1" applyBorder="1" applyAlignment="1" applyProtection="1">
      <alignment horizontal="center" vertical="center" wrapText="1"/>
    </xf>
    <xf numFmtId="166" fontId="10" fillId="4" borderId="5" xfId="56" applyNumberFormat="1" applyFont="1" applyFill="1" applyBorder="1" applyAlignment="1" applyProtection="1">
      <alignment horizontal="center" vertical="center" wrapText="1"/>
    </xf>
    <xf numFmtId="0" fontId="0" fillId="4" borderId="0" xfId="0" applyFill="1"/>
    <xf numFmtId="165" fontId="10" fillId="0" borderId="5" xfId="56" applyFont="1" applyBorder="1" applyAlignment="1" applyProtection="1">
      <alignment vertical="center" wrapText="1"/>
    </xf>
    <xf numFmtId="165" fontId="10" fillId="0" borderId="5" xfId="56" applyFont="1" applyBorder="1" applyAlignment="1" applyProtection="1">
      <alignment wrapText="1"/>
    </xf>
    <xf numFmtId="165" fontId="10" fillId="0" borderId="5" xfId="56" applyFont="1" applyBorder="1" applyAlignment="1" applyProtection="1">
      <alignment horizontal="center" vertical="center"/>
    </xf>
    <xf numFmtId="166" fontId="10" fillId="0" borderId="5" xfId="56" applyNumberFormat="1" applyFont="1" applyBorder="1" applyAlignment="1" applyProtection="1">
      <alignment horizontal="center" vertical="center"/>
    </xf>
    <xf numFmtId="165" fontId="10" fillId="4" borderId="5" xfId="56" applyFont="1" applyFill="1" applyBorder="1" applyAlignment="1" applyProtection="1">
      <alignment horizontal="center" vertical="center"/>
    </xf>
    <xf numFmtId="165" fontId="5" fillId="4" borderId="0" xfId="56" applyFill="1" applyBorder="1" applyProtection="1"/>
    <xf numFmtId="166" fontId="10" fillId="0" borderId="5" xfId="56" applyNumberFormat="1" applyFont="1" applyBorder="1" applyAlignment="1" applyProtection="1">
      <alignment horizontal="right" vertical="center"/>
    </xf>
    <xf numFmtId="166" fontId="10" fillId="0" borderId="9" xfId="56" applyNumberFormat="1" applyFont="1" applyBorder="1" applyAlignment="1" applyProtection="1">
      <alignment horizontal="right" vertical="center"/>
    </xf>
    <xf numFmtId="165" fontId="10" fillId="0" borderId="0" xfId="56" applyFont="1" applyBorder="1" applyProtection="1"/>
    <xf numFmtId="166" fontId="9" fillId="3" borderId="5" xfId="56" applyNumberFormat="1" applyFont="1" applyFill="1" applyBorder="1" applyProtection="1"/>
    <xf numFmtId="166" fontId="9" fillId="3" borderId="5" xfId="56" applyNumberFormat="1" applyFont="1" applyFill="1" applyBorder="1" applyAlignment="1" applyProtection="1">
      <alignment horizontal="right"/>
    </xf>
    <xf numFmtId="166" fontId="5" fillId="0" borderId="0" xfId="56" applyNumberFormat="1" applyBorder="1" applyAlignment="1" applyProtection="1">
      <alignment vertical="top"/>
    </xf>
    <xf numFmtId="165" fontId="9" fillId="3" borderId="12" xfId="56" applyFont="1" applyFill="1" applyBorder="1" applyAlignment="1" applyProtection="1">
      <alignment horizontal="center" vertical="center" wrapText="1"/>
    </xf>
    <xf numFmtId="165" fontId="9" fillId="3" borderId="13" xfId="56" applyFont="1" applyFill="1" applyBorder="1" applyAlignment="1" applyProtection="1">
      <alignment horizontal="center" vertical="center" wrapText="1"/>
    </xf>
    <xf numFmtId="165" fontId="5" fillId="0" borderId="0" xfId="56" applyBorder="1" applyAlignment="1" applyProtection="1">
      <alignment vertical="center"/>
    </xf>
    <xf numFmtId="0" fontId="0" fillId="0" borderId="0" xfId="0" applyAlignment="1">
      <alignment vertical="center"/>
    </xf>
    <xf numFmtId="165" fontId="10" fillId="4" borderId="8" xfId="56" applyFont="1" applyFill="1" applyBorder="1" applyAlignment="1" applyProtection="1">
      <alignment horizontal="center" vertical="center" wrapText="1"/>
    </xf>
    <xf numFmtId="9" fontId="10" fillId="4" borderId="8" xfId="3" applyFont="1" applyFill="1" applyBorder="1" applyAlignment="1" applyProtection="1">
      <alignment horizontal="center" vertical="center" wrapText="1"/>
    </xf>
    <xf numFmtId="165" fontId="11" fillId="4" borderId="8" xfId="56" applyFont="1" applyFill="1" applyBorder="1" applyAlignment="1" applyProtection="1">
      <alignment horizontal="center" vertical="center" wrapText="1"/>
    </xf>
    <xf numFmtId="165" fontId="10" fillId="4" borderId="12" xfId="56" applyFont="1" applyFill="1" applyBorder="1" applyAlignment="1" applyProtection="1">
      <alignment horizontal="center" vertical="center" wrapText="1"/>
    </xf>
    <xf numFmtId="165" fontId="11" fillId="4" borderId="8" xfId="56" applyFont="1" applyFill="1" applyBorder="1" applyAlignment="1" applyProtection="1">
      <alignment vertical="center" wrapText="1"/>
    </xf>
    <xf numFmtId="165" fontId="10" fillId="4" borderId="12" xfId="56" applyFont="1" applyFill="1" applyBorder="1" applyAlignment="1" applyProtection="1">
      <alignment vertical="center" wrapText="1"/>
    </xf>
    <xf numFmtId="165" fontId="10" fillId="4" borderId="19" xfId="56" applyFont="1" applyFill="1" applyBorder="1" applyAlignment="1" applyProtection="1">
      <alignment vertical="center" wrapText="1"/>
    </xf>
    <xf numFmtId="166" fontId="10" fillId="4" borderId="19" xfId="56" applyNumberFormat="1" applyFont="1" applyFill="1" applyBorder="1" applyAlignment="1" applyProtection="1">
      <alignment horizontal="center" vertical="center" wrapText="1"/>
    </xf>
    <xf numFmtId="165" fontId="10" fillId="4" borderId="11" xfId="56" applyFont="1" applyFill="1" applyBorder="1" applyAlignment="1" applyProtection="1">
      <alignment horizontal="center" vertical="center" wrapText="1"/>
    </xf>
    <xf numFmtId="166" fontId="10" fillId="0" borderId="5" xfId="0" applyNumberFormat="1" applyFont="1" applyBorder="1" applyAlignment="1">
      <alignment horizontal="center" vertical="center"/>
    </xf>
    <xf numFmtId="165" fontId="16" fillId="0" borderId="5" xfId="56" applyFont="1" applyBorder="1" applyAlignment="1" applyProtection="1">
      <alignment horizontal="center" vertical="center"/>
    </xf>
    <xf numFmtId="165" fontId="10" fillId="0" borderId="9" xfId="56" applyFont="1" applyBorder="1" applyAlignment="1" applyProtection="1">
      <alignment horizontal="center" vertical="center"/>
    </xf>
    <xf numFmtId="165" fontId="16" fillId="0" borderId="0" xfId="56" applyFont="1" applyBorder="1" applyProtection="1"/>
    <xf numFmtId="166" fontId="9" fillId="3" borderId="5" xfId="56" applyNumberFormat="1" applyFont="1" applyFill="1" applyBorder="1" applyAlignment="1" applyProtection="1">
      <alignment horizontal="center" vertical="top"/>
    </xf>
    <xf numFmtId="166" fontId="9" fillId="3" borderId="5" xfId="56" applyNumberFormat="1" applyFont="1" applyFill="1" applyBorder="1" applyAlignment="1" applyProtection="1">
      <alignment vertical="top"/>
    </xf>
    <xf numFmtId="0" fontId="18" fillId="0" borderId="0" xfId="0" applyFont="1" applyAlignment="1">
      <alignment horizontal="center"/>
    </xf>
    <xf numFmtId="165" fontId="8" fillId="3" borderId="12" xfId="56" applyFont="1" applyFill="1" applyBorder="1" applyAlignment="1" applyProtection="1">
      <alignment horizontal="center" vertical="center" wrapText="1"/>
    </xf>
    <xf numFmtId="165" fontId="8" fillId="3" borderId="13" xfId="56" applyFont="1" applyFill="1" applyBorder="1" applyAlignment="1" applyProtection="1">
      <alignment horizontal="center" vertical="center" wrapText="1"/>
    </xf>
    <xf numFmtId="166" fontId="8" fillId="3" borderId="12" xfId="56" applyNumberFormat="1" applyFont="1" applyFill="1" applyBorder="1" applyAlignment="1" applyProtection="1">
      <alignment horizontal="center" vertical="center" wrapText="1"/>
    </xf>
    <xf numFmtId="169" fontId="9" fillId="3" borderId="5" xfId="56" applyNumberFormat="1" applyFont="1" applyFill="1" applyBorder="1" applyAlignment="1" applyProtection="1">
      <alignment horizontal="right" vertical="center"/>
    </xf>
    <xf numFmtId="166" fontId="7" fillId="0" borderId="0" xfId="56" applyNumberFormat="1" applyFont="1" applyBorder="1" applyAlignment="1" applyProtection="1">
      <alignment horizontal="center"/>
    </xf>
    <xf numFmtId="166" fontId="8" fillId="3" borderId="2" xfId="56" applyNumberFormat="1" applyFont="1" applyFill="1" applyBorder="1" applyAlignment="1" applyProtection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9" fontId="10" fillId="0" borderId="5" xfId="3" applyFont="1" applyBorder="1" applyAlignment="1" applyProtection="1">
      <alignment horizontal="center" vertical="center"/>
    </xf>
    <xf numFmtId="169" fontId="10" fillId="0" borderId="5" xfId="56" applyNumberFormat="1" applyFont="1" applyBorder="1" applyAlignment="1" applyProtection="1">
      <alignment horizontal="center" vertical="center"/>
    </xf>
    <xf numFmtId="166" fontId="8" fillId="3" borderId="27" xfId="56" applyNumberFormat="1" applyFont="1" applyFill="1" applyBorder="1" applyAlignment="1" applyProtection="1">
      <alignment horizontal="center" vertical="center" wrapText="1"/>
    </xf>
    <xf numFmtId="165" fontId="9" fillId="4" borderId="12" xfId="56" applyFont="1" applyFill="1" applyBorder="1" applyAlignment="1" applyProtection="1">
      <alignment horizontal="center" vertical="center" wrapText="1"/>
    </xf>
    <xf numFmtId="165" fontId="9" fillId="4" borderId="15" xfId="56" applyFont="1" applyFill="1" applyBorder="1" applyAlignment="1" applyProtection="1">
      <alignment horizontal="center" vertical="center" wrapText="1"/>
    </xf>
    <xf numFmtId="171" fontId="10" fillId="0" borderId="5" xfId="56" applyNumberFormat="1" applyFont="1" applyBorder="1" applyAlignment="1" applyProtection="1">
      <alignment horizontal="center" vertical="center"/>
    </xf>
    <xf numFmtId="166" fontId="10" fillId="0" borderId="0" xfId="56" applyNumberFormat="1" applyFont="1" applyBorder="1" applyProtection="1"/>
    <xf numFmtId="165" fontId="10" fillId="0" borderId="0" xfId="56" applyFont="1" applyBorder="1" applyAlignment="1" applyProtection="1">
      <alignment vertical="center"/>
    </xf>
    <xf numFmtId="166" fontId="5" fillId="0" borderId="0" xfId="56" applyNumberFormat="1" applyBorder="1" applyAlignment="1" applyProtection="1">
      <alignment horizontal="center" vertical="top"/>
    </xf>
    <xf numFmtId="4" fontId="10" fillId="4" borderId="12" xfId="0" applyNumberFormat="1" applyFont="1" applyFill="1" applyBorder="1" applyAlignment="1">
      <alignment horizontal="center" vertical="center"/>
    </xf>
    <xf numFmtId="9" fontId="10" fillId="4" borderId="12" xfId="0" applyNumberFormat="1" applyFont="1" applyFill="1" applyBorder="1" applyAlignment="1">
      <alignment horizontal="center" vertical="center"/>
    </xf>
    <xf numFmtId="4" fontId="10" fillId="4" borderId="18" xfId="0" applyNumberFormat="1" applyFont="1" applyFill="1" applyBorder="1" applyAlignment="1">
      <alignment horizontal="right" vertical="center"/>
    </xf>
    <xf numFmtId="169" fontId="10" fillId="4" borderId="8" xfId="56" applyNumberFormat="1" applyFont="1" applyFill="1" applyBorder="1" applyAlignment="1" applyProtection="1">
      <alignment horizontal="center" vertical="center" wrapText="1"/>
    </xf>
    <xf numFmtId="169" fontId="10" fillId="4" borderId="19" xfId="56" applyNumberFormat="1" applyFont="1" applyFill="1" applyBorder="1" applyAlignment="1" applyProtection="1">
      <alignment horizontal="center" vertical="center" wrapText="1"/>
    </xf>
    <xf numFmtId="165" fontId="10" fillId="0" borderId="0" xfId="56" applyFont="1" applyBorder="1" applyAlignment="1" applyProtection="1">
      <alignment horizontal="center" vertical="center"/>
    </xf>
    <xf numFmtId="165" fontId="9" fillId="3" borderId="23" xfId="56" applyFont="1" applyFill="1" applyBorder="1" applyAlignment="1" applyProtection="1">
      <alignment horizontal="center" vertical="center"/>
    </xf>
    <xf numFmtId="169" fontId="9" fillId="3" borderId="5" xfId="56" applyNumberFormat="1" applyFont="1" applyFill="1" applyBorder="1" applyAlignment="1" applyProtection="1">
      <alignment horizontal="center" vertical="center"/>
    </xf>
    <xf numFmtId="165" fontId="5" fillId="0" borderId="26" xfId="56" applyBorder="1" applyProtection="1"/>
    <xf numFmtId="173" fontId="3" fillId="0" borderId="0" xfId="0" applyNumberFormat="1" applyFont="1" applyAlignment="1">
      <alignment horizontal="center"/>
    </xf>
    <xf numFmtId="166" fontId="9" fillId="0" borderId="0" xfId="56" applyNumberFormat="1" applyFont="1" applyBorder="1" applyProtection="1"/>
    <xf numFmtId="167" fontId="5" fillId="0" borderId="0" xfId="56" applyNumberFormat="1" applyBorder="1" applyProtection="1"/>
    <xf numFmtId="167" fontId="9" fillId="0" borderId="0" xfId="56" applyNumberFormat="1" applyFont="1" applyBorder="1" applyAlignment="1" applyProtection="1">
      <alignment vertical="center"/>
    </xf>
    <xf numFmtId="167" fontId="10" fillId="0" borderId="0" xfId="56" applyNumberFormat="1" applyFont="1" applyBorder="1" applyProtection="1"/>
    <xf numFmtId="165" fontId="24" fillId="3" borderId="2" xfId="56" applyFont="1" applyFill="1" applyBorder="1" applyAlignment="1" applyProtection="1">
      <alignment horizontal="center" vertical="center" wrapText="1"/>
    </xf>
    <xf numFmtId="165" fontId="24" fillId="3" borderId="3" xfId="56" applyFont="1" applyFill="1" applyBorder="1" applyAlignment="1" applyProtection="1">
      <alignment horizontal="center" vertical="center" wrapText="1"/>
    </xf>
    <xf numFmtId="167" fontId="24" fillId="3" borderId="2" xfId="56" applyNumberFormat="1" applyFont="1" applyFill="1" applyBorder="1" applyAlignment="1" applyProtection="1">
      <alignment horizontal="center" vertical="center" wrapText="1"/>
    </xf>
    <xf numFmtId="167" fontId="24" fillId="3" borderId="17" xfId="56" applyNumberFormat="1" applyFont="1" applyFill="1" applyBorder="1" applyAlignment="1" applyProtection="1">
      <alignment horizontal="center" vertical="center" wrapText="1"/>
    </xf>
    <xf numFmtId="170" fontId="10" fillId="0" borderId="5" xfId="56" applyNumberFormat="1" applyFont="1" applyBorder="1" applyAlignment="1" applyProtection="1">
      <alignment horizontal="center" vertical="center"/>
    </xf>
    <xf numFmtId="169" fontId="10" fillId="0" borderId="9" xfId="56" applyNumberFormat="1" applyFont="1" applyBorder="1" applyAlignment="1" applyProtection="1">
      <alignment horizontal="center" vertical="center"/>
    </xf>
    <xf numFmtId="167" fontId="9" fillId="3" borderId="23" xfId="56" applyNumberFormat="1" applyFont="1" applyFill="1" applyBorder="1" applyAlignment="1" applyProtection="1">
      <alignment horizontal="right"/>
    </xf>
    <xf numFmtId="167" fontId="9" fillId="3" borderId="5" xfId="56" applyNumberFormat="1" applyFont="1" applyFill="1" applyBorder="1" applyProtection="1"/>
    <xf numFmtId="169" fontId="10" fillId="0" borderId="0" xfId="56" applyNumberFormat="1" applyFont="1" applyBorder="1" applyProtection="1"/>
    <xf numFmtId="167" fontId="5" fillId="0" borderId="26" xfId="56" applyNumberFormat="1" applyBorder="1" applyProtection="1"/>
    <xf numFmtId="0" fontId="15" fillId="0" borderId="0" xfId="0" applyFont="1"/>
    <xf numFmtId="167" fontId="15" fillId="0" borderId="0" xfId="0" applyNumberFormat="1" applyFont="1" applyAlignment="1">
      <alignment horizontal="center"/>
    </xf>
    <xf numFmtId="167" fontId="5" fillId="4" borderId="0" xfId="56" applyNumberFormat="1" applyFill="1" applyBorder="1" applyProtection="1"/>
    <xf numFmtId="166" fontId="9" fillId="0" borderId="0" xfId="56" applyNumberFormat="1" applyFont="1" applyBorder="1" applyAlignment="1" applyProtection="1">
      <alignment vertical="center"/>
    </xf>
    <xf numFmtId="165" fontId="10" fillId="4" borderId="28" xfId="56" applyFont="1" applyFill="1" applyBorder="1" applyAlignment="1" applyProtection="1">
      <alignment horizontal="center" vertical="center" wrapText="1"/>
    </xf>
    <xf numFmtId="166" fontId="10" fillId="4" borderId="28" xfId="56" applyNumberFormat="1" applyFont="1" applyFill="1" applyBorder="1" applyAlignment="1" applyProtection="1">
      <alignment horizontal="right" vertical="center" wrapText="1"/>
    </xf>
    <xf numFmtId="9" fontId="10" fillId="4" borderId="4" xfId="3" applyFont="1" applyFill="1" applyBorder="1" applyAlignment="1" applyProtection="1">
      <alignment horizontal="center" vertical="center" wrapText="1"/>
    </xf>
    <xf numFmtId="169" fontId="10" fillId="4" borderId="29" xfId="56" applyNumberFormat="1" applyFont="1" applyFill="1" applyBorder="1" applyAlignment="1" applyProtection="1">
      <alignment horizontal="right" vertical="center" wrapText="1"/>
    </xf>
    <xf numFmtId="165" fontId="10" fillId="0" borderId="7" xfId="56" applyFont="1" applyBorder="1" applyAlignment="1" applyProtection="1">
      <alignment vertical="center" wrapText="1"/>
    </xf>
    <xf numFmtId="166" fontId="10" fillId="4" borderId="5" xfId="56" applyNumberFormat="1" applyFont="1" applyFill="1" applyBorder="1" applyAlignment="1" applyProtection="1">
      <alignment horizontal="right" vertical="center" wrapText="1"/>
    </xf>
    <xf numFmtId="169" fontId="10" fillId="4" borderId="30" xfId="56" applyNumberFormat="1" applyFont="1" applyFill="1" applyBorder="1" applyAlignment="1" applyProtection="1">
      <alignment horizontal="right" vertical="center" wrapText="1"/>
    </xf>
    <xf numFmtId="165" fontId="10" fillId="0" borderId="20" xfId="56" applyFont="1" applyBorder="1" applyAlignment="1" applyProtection="1">
      <alignment vertical="center" wrapText="1"/>
    </xf>
    <xf numFmtId="169" fontId="10" fillId="4" borderId="21" xfId="56" applyNumberFormat="1" applyFont="1" applyFill="1" applyBorder="1" applyAlignment="1" applyProtection="1">
      <alignment horizontal="right" vertical="center" wrapText="1"/>
    </xf>
    <xf numFmtId="165" fontId="16" fillId="0" borderId="0" xfId="56" applyFont="1" applyBorder="1" applyAlignment="1" applyProtection="1">
      <alignment vertical="center"/>
    </xf>
    <xf numFmtId="166" fontId="9" fillId="3" borderId="23" xfId="56" applyNumberFormat="1" applyFont="1" applyFill="1" applyBorder="1" applyAlignment="1" applyProtection="1">
      <alignment horizontal="right" vertical="center"/>
    </xf>
    <xf numFmtId="166" fontId="9" fillId="3" borderId="5" xfId="56" applyNumberFormat="1" applyFont="1" applyFill="1" applyBorder="1" applyAlignment="1" applyProtection="1">
      <alignment vertical="center"/>
    </xf>
    <xf numFmtId="165" fontId="10" fillId="0" borderId="9" xfId="56" applyFont="1" applyBorder="1" applyAlignment="1" applyProtection="1">
      <alignment vertical="center"/>
    </xf>
    <xf numFmtId="166" fontId="16" fillId="0" borderId="26" xfId="56" applyNumberFormat="1" applyFont="1" applyBorder="1" applyProtection="1"/>
    <xf numFmtId="166" fontId="16" fillId="0" borderId="0" xfId="56" applyNumberFormat="1" applyFont="1" applyBorder="1" applyProtection="1"/>
    <xf numFmtId="166" fontId="8" fillId="3" borderId="17" xfId="56" applyNumberFormat="1" applyFont="1" applyFill="1" applyBorder="1" applyAlignment="1" applyProtection="1">
      <alignment horizontal="center" vertical="center" wrapText="1"/>
    </xf>
    <xf numFmtId="165" fontId="10" fillId="4" borderId="5" xfId="56" applyFont="1" applyFill="1" applyBorder="1" applyAlignment="1" applyProtection="1">
      <alignment horizontal="left" vertical="center" wrapText="1"/>
    </xf>
    <xf numFmtId="165" fontId="14" fillId="4" borderId="5" xfId="56" applyFont="1" applyFill="1" applyBorder="1" applyAlignment="1" applyProtection="1">
      <alignment horizontal="left" vertical="center" wrapText="1"/>
    </xf>
    <xf numFmtId="0" fontId="10" fillId="4" borderId="9" xfId="0" applyFont="1" applyFill="1" applyBorder="1" applyAlignment="1">
      <alignment horizontal="center" vertical="center"/>
    </xf>
    <xf numFmtId="166" fontId="9" fillId="3" borderId="5" xfId="56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/>
    </xf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8" fillId="3" borderId="2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66" fontId="8" fillId="3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right" vertical="center"/>
    </xf>
    <xf numFmtId="165" fontId="16" fillId="0" borderId="26" xfId="56" applyFont="1" applyBorder="1" applyProtection="1"/>
    <xf numFmtId="165" fontId="16" fillId="0" borderId="10" xfId="56" applyFont="1" applyBorder="1" applyProtection="1"/>
    <xf numFmtId="166" fontId="0" fillId="0" borderId="0" xfId="0" applyNumberFormat="1" applyAlignment="1">
      <alignment horizontal="center"/>
    </xf>
    <xf numFmtId="165" fontId="10" fillId="0" borderId="26" xfId="56" applyFont="1" applyBorder="1" applyProtection="1"/>
    <xf numFmtId="165" fontId="24" fillId="3" borderId="5" xfId="56" applyFont="1" applyFill="1" applyBorder="1" applyAlignment="1" applyProtection="1">
      <alignment horizontal="center" vertical="center" wrapText="1"/>
    </xf>
    <xf numFmtId="166" fontId="24" fillId="3" borderId="5" xfId="56" applyNumberFormat="1" applyFont="1" applyFill="1" applyBorder="1" applyAlignment="1" applyProtection="1">
      <alignment horizontal="center" vertical="center" wrapText="1"/>
    </xf>
    <xf numFmtId="165" fontId="14" fillId="4" borderId="5" xfId="56" applyFont="1" applyFill="1" applyBorder="1" applyAlignment="1" applyProtection="1">
      <alignment horizontal="center" vertical="center" wrapText="1"/>
    </xf>
    <xf numFmtId="166" fontId="14" fillId="4" borderId="5" xfId="57" applyNumberFormat="1" applyFont="1" applyFill="1" applyBorder="1" applyAlignment="1" applyProtection="1">
      <alignment horizontal="right" vertical="center" wrapText="1"/>
    </xf>
    <xf numFmtId="9" fontId="14" fillId="4" borderId="5" xfId="3" applyFont="1" applyFill="1" applyBorder="1" applyAlignment="1" applyProtection="1">
      <alignment horizontal="center" vertical="center" wrapText="1"/>
    </xf>
    <xf numFmtId="175" fontId="5" fillId="0" borderId="0" xfId="56" applyNumberFormat="1" applyBorder="1" applyProtection="1"/>
    <xf numFmtId="166" fontId="6" fillId="0" borderId="0" xfId="56" applyNumberFormat="1" applyFont="1" applyBorder="1" applyAlignment="1" applyProtection="1">
      <alignment vertical="center"/>
    </xf>
    <xf numFmtId="166" fontId="7" fillId="0" borderId="0" xfId="56" applyNumberFormat="1" applyFont="1" applyBorder="1" applyAlignment="1" applyProtection="1">
      <alignment horizontal="center" vertical="top"/>
    </xf>
    <xf numFmtId="166" fontId="7" fillId="0" borderId="0" xfId="56" applyNumberFormat="1" applyFont="1" applyBorder="1" applyAlignment="1" applyProtection="1">
      <alignment vertical="top"/>
    </xf>
    <xf numFmtId="165" fontId="24" fillId="3" borderId="12" xfId="56" applyFont="1" applyFill="1" applyBorder="1" applyAlignment="1" applyProtection="1">
      <alignment horizontal="center" vertical="center" wrapText="1"/>
    </xf>
    <xf numFmtId="165" fontId="24" fillId="3" borderId="13" xfId="56" applyFont="1" applyFill="1" applyBorder="1" applyAlignment="1" applyProtection="1">
      <alignment horizontal="center" vertical="center" wrapText="1"/>
    </xf>
    <xf numFmtId="166" fontId="24" fillId="3" borderId="12" xfId="56" applyNumberFormat="1" applyFont="1" applyFill="1" applyBorder="1" applyAlignment="1" applyProtection="1">
      <alignment horizontal="center" vertical="center" wrapText="1"/>
    </xf>
    <xf numFmtId="166" fontId="24" fillId="3" borderId="27" xfId="56" applyNumberFormat="1" applyFont="1" applyFill="1" applyBorder="1" applyAlignment="1" applyProtection="1">
      <alignment horizontal="center" vertical="center" wrapText="1"/>
    </xf>
    <xf numFmtId="165" fontId="14" fillId="4" borderId="15" xfId="56" applyFont="1" applyFill="1" applyBorder="1" applyAlignment="1" applyProtection="1">
      <alignment horizontal="center" vertical="center" wrapText="1"/>
    </xf>
    <xf numFmtId="165" fontId="21" fillId="4" borderId="8" xfId="56" applyFont="1" applyFill="1" applyBorder="1" applyAlignment="1" applyProtection="1">
      <alignment vertical="center" wrapText="1"/>
    </xf>
    <xf numFmtId="169" fontId="14" fillId="4" borderId="8" xfId="56" applyNumberFormat="1" applyFont="1" applyFill="1" applyBorder="1" applyAlignment="1" applyProtection="1">
      <alignment horizontal="right" vertical="center" wrapText="1"/>
    </xf>
    <xf numFmtId="166" fontId="14" fillId="4" borderId="8" xfId="56" applyNumberFormat="1" applyFont="1" applyFill="1" applyBorder="1" applyAlignment="1" applyProtection="1">
      <alignment horizontal="right" vertical="center" wrapText="1"/>
    </xf>
    <xf numFmtId="174" fontId="14" fillId="4" borderId="8" xfId="56" applyNumberFormat="1" applyFont="1" applyFill="1" applyBorder="1" applyAlignment="1" applyProtection="1">
      <alignment horizontal="center" vertical="center" wrapText="1"/>
    </xf>
    <xf numFmtId="166" fontId="14" fillId="4" borderId="16" xfId="56" applyNumberFormat="1" applyFont="1" applyFill="1" applyBorder="1" applyAlignment="1" applyProtection="1">
      <alignment horizontal="right" vertical="center" wrapText="1"/>
    </xf>
    <xf numFmtId="165" fontId="14" fillId="4" borderId="12" xfId="56" applyFont="1" applyFill="1" applyBorder="1" applyAlignment="1" applyProtection="1">
      <alignment horizontal="center" vertical="center" wrapText="1"/>
    </xf>
    <xf numFmtId="165" fontId="21" fillId="4" borderId="4" xfId="56" applyFont="1" applyFill="1" applyBorder="1" applyAlignment="1" applyProtection="1">
      <alignment vertical="center" wrapText="1"/>
    </xf>
    <xf numFmtId="4" fontId="10" fillId="4" borderId="12" xfId="0" applyNumberFormat="1" applyFont="1" applyFill="1" applyBorder="1" applyAlignment="1">
      <alignment horizontal="right" vertical="center"/>
    </xf>
    <xf numFmtId="166" fontId="14" fillId="4" borderId="12" xfId="56" applyNumberFormat="1" applyFont="1" applyFill="1" applyBorder="1" applyAlignment="1" applyProtection="1">
      <alignment horizontal="right" vertical="center" wrapText="1"/>
    </xf>
    <xf numFmtId="166" fontId="14" fillId="4" borderId="27" xfId="56" applyNumberFormat="1" applyFont="1" applyFill="1" applyBorder="1" applyAlignment="1" applyProtection="1">
      <alignment horizontal="right" vertical="center" wrapText="1"/>
    </xf>
    <xf numFmtId="165" fontId="21" fillId="4" borderId="22" xfId="56" applyFont="1" applyFill="1" applyBorder="1" applyAlignment="1" applyProtection="1">
      <alignment vertical="center" wrapText="1"/>
    </xf>
    <xf numFmtId="165" fontId="22" fillId="0" borderId="0" xfId="56" applyFont="1" applyBorder="1" applyAlignment="1" applyProtection="1">
      <alignment vertical="center"/>
    </xf>
    <xf numFmtId="166" fontId="23" fillId="3" borderId="27" xfId="56" applyNumberFormat="1" applyFont="1" applyFill="1" applyBorder="1" applyAlignment="1" applyProtection="1">
      <alignment horizontal="center" vertical="top" wrapText="1"/>
    </xf>
    <xf numFmtId="0" fontId="10" fillId="4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166" fontId="25" fillId="0" borderId="0" xfId="56" applyNumberFormat="1" applyFont="1" applyBorder="1" applyProtection="1"/>
    <xf numFmtId="166" fontId="14" fillId="4" borderId="9" xfId="56" applyNumberFormat="1" applyFont="1" applyFill="1" applyBorder="1" applyAlignment="1" applyProtection="1">
      <alignment horizontal="center" vertical="center" wrapText="1"/>
    </xf>
    <xf numFmtId="4" fontId="14" fillId="4" borderId="9" xfId="57" applyNumberFormat="1" applyFont="1" applyFill="1" applyBorder="1" applyAlignment="1" applyProtection="1">
      <alignment horizontal="center" vertical="center" wrapText="1"/>
    </xf>
    <xf numFmtId="165" fontId="10" fillId="0" borderId="10" xfId="56" applyFont="1" applyBorder="1" applyProtection="1"/>
    <xf numFmtId="169" fontId="9" fillId="3" borderId="5" xfId="56" applyNumberFormat="1" applyFont="1" applyFill="1" applyBorder="1" applyAlignment="1" applyProtection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166" fontId="10" fillId="0" borderId="0" xfId="0" applyNumberFormat="1" applyFont="1"/>
    <xf numFmtId="171" fontId="10" fillId="0" borderId="5" xfId="56" applyNumberFormat="1" applyFont="1" applyBorder="1" applyAlignment="1" applyProtection="1">
      <alignment horizontal="left" vertical="center" wrapText="1"/>
    </xf>
    <xf numFmtId="172" fontId="10" fillId="0" borderId="5" xfId="56" applyNumberFormat="1" applyFont="1" applyBorder="1" applyAlignment="1" applyProtection="1">
      <alignment horizontal="center" vertical="center"/>
    </xf>
    <xf numFmtId="166" fontId="9" fillId="0" borderId="0" xfId="0" applyNumberFormat="1" applyFont="1"/>
    <xf numFmtId="166" fontId="10" fillId="0" borderId="25" xfId="56" applyNumberFormat="1" applyFont="1" applyBorder="1" applyAlignment="1" applyProtection="1">
      <alignment horizontal="right" vertical="center"/>
    </xf>
    <xf numFmtId="0" fontId="21" fillId="0" borderId="0" xfId="0" applyFont="1"/>
    <xf numFmtId="165" fontId="21" fillId="0" borderId="26" xfId="56" applyFont="1" applyBorder="1" applyProtection="1"/>
    <xf numFmtId="165" fontId="21" fillId="0" borderId="10" xfId="56" applyFont="1" applyBorder="1" applyProtection="1"/>
    <xf numFmtId="166" fontId="8" fillId="3" borderId="5" xfId="56" applyNumberFormat="1" applyFont="1" applyFill="1" applyBorder="1" applyAlignment="1" applyProtection="1">
      <alignment horizontal="right"/>
    </xf>
    <xf numFmtId="166" fontId="8" fillId="3" borderId="5" xfId="56" applyNumberFormat="1" applyFont="1" applyFill="1" applyBorder="1" applyProtection="1"/>
    <xf numFmtId="0" fontId="21" fillId="4" borderId="9" xfId="0" applyFont="1" applyFill="1" applyBorder="1" applyAlignment="1">
      <alignment horizontal="center" vertical="center"/>
    </xf>
    <xf numFmtId="9" fontId="10" fillId="4" borderId="5" xfId="3" applyFont="1" applyFill="1" applyBorder="1" applyAlignment="1" applyProtection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65" fontId="10" fillId="0" borderId="26" xfId="56" applyFont="1" applyBorder="1" applyAlignment="1" applyProtection="1">
      <alignment vertical="center"/>
    </xf>
    <xf numFmtId="165" fontId="10" fillId="0" borderId="10" xfId="56" applyFont="1" applyBorder="1" applyAlignment="1" applyProtection="1">
      <alignment vertical="center"/>
    </xf>
    <xf numFmtId="166" fontId="26" fillId="0" borderId="24" xfId="0" applyNumberFormat="1" applyFont="1" applyBorder="1"/>
    <xf numFmtId="0" fontId="27" fillId="0" borderId="24" xfId="0" applyFont="1" applyBorder="1"/>
    <xf numFmtId="166" fontId="27" fillId="0" borderId="24" xfId="0" applyNumberFormat="1" applyFont="1" applyBorder="1"/>
    <xf numFmtId="0" fontId="8" fillId="3" borderId="3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66" fontId="8" fillId="3" borderId="7" xfId="0" applyNumberFormat="1" applyFont="1" applyFill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right" vertical="center"/>
    </xf>
    <xf numFmtId="165" fontId="8" fillId="3" borderId="4" xfId="56" applyFont="1" applyFill="1" applyBorder="1" applyAlignment="1" applyProtection="1">
      <alignment horizontal="center" vertical="center" wrapText="1"/>
    </xf>
    <xf numFmtId="166" fontId="14" fillId="4" borderId="5" xfId="1" applyNumberFormat="1" applyFont="1" applyFill="1" applyBorder="1" applyAlignment="1" applyProtection="1">
      <alignment horizontal="right" vertical="center" wrapText="1"/>
    </xf>
    <xf numFmtId="9" fontId="10" fillId="0" borderId="0" xfId="3" applyFont="1" applyBorder="1" applyAlignment="1" applyProtection="1">
      <alignment horizontal="center" vertical="center"/>
    </xf>
    <xf numFmtId="4" fontId="14" fillId="4" borderId="9" xfId="57" applyNumberFormat="1" applyFont="1" applyFill="1" applyBorder="1" applyAlignment="1" applyProtection="1">
      <alignment horizontal="right" vertical="center" wrapText="1"/>
    </xf>
    <xf numFmtId="0" fontId="10" fillId="0" borderId="0" xfId="0" applyFont="1" applyAlignment="1">
      <alignment vertical="center"/>
    </xf>
    <xf numFmtId="166" fontId="9" fillId="3" borderId="5" xfId="2" applyNumberFormat="1" applyFont="1" applyFill="1" applyBorder="1" applyAlignment="1" applyProtection="1">
      <alignment horizontal="right" vertical="center"/>
      <protection locked="0"/>
    </xf>
    <xf numFmtId="166" fontId="9" fillId="3" borderId="7" xfId="2" applyNumberFormat="1" applyFont="1" applyFill="1" applyBorder="1" applyAlignment="1" applyProtection="1">
      <alignment horizontal="right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4" fontId="9" fillId="3" borderId="5" xfId="2" applyNumberFormat="1" applyFont="1" applyFill="1" applyBorder="1" applyAlignment="1" applyProtection="1">
      <alignment horizontal="right" vertical="center"/>
      <protection locked="0"/>
    </xf>
    <xf numFmtId="169" fontId="10" fillId="0" borderId="5" xfId="56" applyNumberFormat="1" applyFont="1" applyBorder="1" applyAlignment="1" applyProtection="1">
      <alignment horizontal="left" vertical="center" wrapText="1"/>
    </xf>
    <xf numFmtId="4" fontId="10" fillId="0" borderId="5" xfId="57" applyNumberFormat="1" applyFont="1" applyBorder="1" applyAlignment="1" applyProtection="1">
      <alignment horizontal="right" vertical="center"/>
    </xf>
    <xf numFmtId="169" fontId="14" fillId="4" borderId="9" xfId="56" applyNumberFormat="1" applyFont="1" applyFill="1" applyBorder="1" applyAlignment="1" applyProtection="1">
      <alignment horizontal="right" vertical="center" wrapText="1"/>
    </xf>
    <xf numFmtId="4" fontId="10" fillId="0" borderId="0" xfId="0" applyNumberFormat="1" applyFont="1" applyAlignment="1">
      <alignment vertical="center"/>
    </xf>
    <xf numFmtId="169" fontId="10" fillId="0" borderId="26" xfId="56" applyNumberFormat="1" applyFont="1" applyBorder="1" applyAlignment="1" applyProtection="1">
      <alignment vertical="center"/>
    </xf>
    <xf numFmtId="169" fontId="10" fillId="0" borderId="10" xfId="56" applyNumberFormat="1" applyFont="1" applyBorder="1" applyAlignment="1" applyProtection="1">
      <alignment vertical="center"/>
    </xf>
    <xf numFmtId="4" fontId="9" fillId="3" borderId="7" xfId="2" applyNumberFormat="1" applyFont="1" applyFill="1" applyBorder="1" applyAlignment="1" applyProtection="1">
      <alignment horizontal="right" vertical="center"/>
      <protection locked="0"/>
    </xf>
    <xf numFmtId="4" fontId="9" fillId="0" borderId="9" xfId="0" applyNumberFormat="1" applyFont="1" applyBorder="1" applyAlignment="1" applyProtection="1">
      <alignment horizontal="center" vertical="center"/>
      <protection locked="0"/>
    </xf>
    <xf numFmtId="167" fontId="9" fillId="0" borderId="26" xfId="2" applyFont="1" applyBorder="1" applyAlignment="1" applyProtection="1">
      <alignment horizontal="right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166" fontId="9" fillId="3" borderId="25" xfId="2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/>
    <xf numFmtId="166" fontId="13" fillId="0" borderId="0" xfId="0" applyNumberFormat="1" applyFont="1"/>
    <xf numFmtId="0" fontId="8" fillId="3" borderId="5" xfId="0" applyFont="1" applyFill="1" applyBorder="1" applyAlignment="1">
      <alignment horizontal="center" vertical="center"/>
    </xf>
    <xf numFmtId="166" fontId="10" fillId="4" borderId="5" xfId="0" applyNumberFormat="1" applyFont="1" applyFill="1" applyBorder="1" applyAlignment="1">
      <alignment horizontal="right" vertical="center"/>
    </xf>
    <xf numFmtId="0" fontId="10" fillId="4" borderId="6" xfId="0" applyFont="1" applyFill="1" applyBorder="1" applyAlignment="1">
      <alignment horizontal="center" vertical="center"/>
    </xf>
    <xf numFmtId="166" fontId="9" fillId="3" borderId="7" xfId="2" applyNumberFormat="1" applyFont="1" applyFill="1" applyBorder="1" applyAlignment="1" applyProtection="1">
      <alignment horizontal="center" vertical="center"/>
      <protection locked="0"/>
    </xf>
    <xf numFmtId="166" fontId="0" fillId="0" borderId="26" xfId="0" applyNumberFormat="1" applyBorder="1"/>
    <xf numFmtId="165" fontId="10" fillId="0" borderId="0" xfId="56" applyFont="1" applyBorder="1" applyAlignment="1" applyProtection="1">
      <alignment wrapText="1"/>
    </xf>
    <xf numFmtId="166" fontId="8" fillId="3" borderId="14" xfId="56" applyNumberFormat="1" applyFont="1" applyFill="1" applyBorder="1" applyAlignment="1" applyProtection="1">
      <alignment horizontal="center" vertical="center" wrapText="1"/>
    </xf>
    <xf numFmtId="0" fontId="10" fillId="0" borderId="32" xfId="0" applyFont="1" applyBorder="1" applyAlignment="1">
      <alignment vertical="center"/>
    </xf>
    <xf numFmtId="166" fontId="10" fillId="4" borderId="6" xfId="56" applyNumberFormat="1" applyFont="1" applyFill="1" applyBorder="1" applyAlignment="1" applyProtection="1">
      <alignment horizontal="right" vertical="center" wrapText="1"/>
    </xf>
    <xf numFmtId="166" fontId="10" fillId="4" borderId="4" xfId="56" applyNumberFormat="1" applyFont="1" applyFill="1" applyBorder="1" applyAlignment="1" applyProtection="1">
      <alignment horizontal="right" vertical="center" wrapText="1"/>
    </xf>
    <xf numFmtId="166" fontId="10" fillId="4" borderId="0" xfId="56" applyNumberFormat="1" applyFont="1" applyFill="1" applyBorder="1" applyAlignment="1" applyProtection="1">
      <alignment horizontal="right" vertical="center" wrapText="1"/>
    </xf>
    <xf numFmtId="0" fontId="20" fillId="0" borderId="0" xfId="0" applyFont="1" applyAlignment="1">
      <alignment vertical="top"/>
    </xf>
    <xf numFmtId="166" fontId="10" fillId="4" borderId="9" xfId="0" applyNumberFormat="1" applyFont="1" applyFill="1" applyBorder="1" applyAlignment="1">
      <alignment horizontal="right" vertical="center"/>
    </xf>
    <xf numFmtId="166" fontId="9" fillId="3" borderId="5" xfId="2" applyNumberFormat="1" applyFont="1" applyFill="1" applyBorder="1" applyAlignment="1" applyProtection="1">
      <alignment horizontal="center" vertical="center"/>
      <protection locked="0"/>
    </xf>
    <xf numFmtId="0" fontId="10" fillId="0" borderId="26" xfId="0" applyFont="1" applyBorder="1"/>
    <xf numFmtId="0" fontId="31" fillId="0" borderId="0" xfId="0" applyFont="1"/>
    <xf numFmtId="4" fontId="10" fillId="4" borderId="5" xfId="0" applyNumberFormat="1" applyFont="1" applyFill="1" applyBorder="1" applyAlignment="1">
      <alignment horizontal="center" vertical="center"/>
    </xf>
    <xf numFmtId="4" fontId="33" fillId="0" borderId="5" xfId="56" applyNumberFormat="1" applyFont="1" applyBorder="1" applyProtection="1"/>
    <xf numFmtId="4" fontId="33" fillId="0" borderId="5" xfId="56" applyNumberFormat="1" applyFont="1" applyBorder="1" applyAlignment="1" applyProtection="1">
      <alignment horizontal="center" vertical="center"/>
    </xf>
    <xf numFmtId="4" fontId="12" fillId="0" borderId="0" xfId="0" applyNumberFormat="1" applyFont="1"/>
    <xf numFmtId="4" fontId="19" fillId="3" borderId="5" xfId="56" applyNumberFormat="1" applyFont="1" applyFill="1" applyBorder="1" applyAlignment="1" applyProtection="1">
      <alignment horizontal="center" wrapText="1"/>
    </xf>
    <xf numFmtId="4" fontId="33" fillId="0" borderId="0" xfId="56" applyNumberFormat="1" applyFont="1" applyBorder="1" applyAlignment="1" applyProtection="1">
      <alignment horizontal="center" vertical="center"/>
    </xf>
    <xf numFmtId="165" fontId="33" fillId="0" borderId="5" xfId="56" applyFont="1" applyBorder="1" applyAlignment="1" applyProtection="1">
      <alignment horizontal="center" vertical="center"/>
    </xf>
    <xf numFmtId="165" fontId="33" fillId="0" borderId="0" xfId="56" applyFont="1" applyBorder="1" applyAlignment="1" applyProtection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15" fillId="4" borderId="5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wrapText="1"/>
    </xf>
    <xf numFmtId="4" fontId="10" fillId="0" borderId="0" xfId="0" applyNumberFormat="1" applyFont="1" applyAlignment="1">
      <alignment horizontal="center" vertical="center"/>
    </xf>
    <xf numFmtId="0" fontId="28" fillId="5" borderId="7" xfId="0" applyFont="1" applyFill="1" applyBorder="1" applyAlignment="1">
      <alignment vertical="center" wrapText="1"/>
    </xf>
    <xf numFmtId="4" fontId="10" fillId="4" borderId="5" xfId="56" applyNumberFormat="1" applyFont="1" applyFill="1" applyBorder="1" applyAlignment="1" applyProtection="1">
      <alignment horizontal="center" vertical="center" wrapText="1"/>
    </xf>
    <xf numFmtId="4" fontId="10" fillId="0" borderId="32" xfId="0" applyNumberFormat="1" applyFont="1" applyBorder="1" applyAlignment="1">
      <alignment horizontal="center" vertical="center"/>
    </xf>
    <xf numFmtId="165" fontId="10" fillId="5" borderId="5" xfId="56" applyFont="1" applyFill="1" applyBorder="1" applyAlignment="1" applyProtection="1">
      <alignment horizontal="left" vertical="top" wrapText="1"/>
    </xf>
    <xf numFmtId="165" fontId="10" fillId="5" borderId="5" xfId="56" applyFont="1" applyFill="1" applyBorder="1" applyAlignment="1" applyProtection="1">
      <alignment horizontal="left" vertical="center" wrapText="1"/>
    </xf>
    <xf numFmtId="4" fontId="19" fillId="6" borderId="5" xfId="56" applyNumberFormat="1" applyFont="1" applyFill="1" applyBorder="1" applyAlignment="1" applyProtection="1">
      <alignment horizontal="center" wrapText="1"/>
    </xf>
    <xf numFmtId="165" fontId="10" fillId="4" borderId="9" xfId="56" applyFont="1" applyFill="1" applyBorder="1" applyAlignment="1" applyProtection="1">
      <alignment horizontal="center" vertical="center" wrapText="1"/>
    </xf>
    <xf numFmtId="165" fontId="10" fillId="5" borderId="9" xfId="56" applyFont="1" applyFill="1" applyBorder="1" applyAlignment="1" applyProtection="1">
      <alignment horizontal="left" vertical="center" wrapText="1"/>
    </xf>
    <xf numFmtId="165" fontId="10" fillId="4" borderId="9" xfId="56" applyFont="1" applyFill="1" applyBorder="1" applyAlignment="1" applyProtection="1">
      <alignment horizontal="center" vertical="center"/>
    </xf>
    <xf numFmtId="166" fontId="10" fillId="4" borderId="2" xfId="56" applyNumberFormat="1" applyFont="1" applyFill="1" applyBorder="1" applyAlignment="1" applyProtection="1">
      <alignment horizontal="right" vertical="center" wrapText="1"/>
    </xf>
    <xf numFmtId="9" fontId="10" fillId="4" borderId="2" xfId="3" applyFont="1" applyFill="1" applyBorder="1" applyAlignment="1" applyProtection="1">
      <alignment horizontal="center" vertical="center" wrapText="1"/>
    </xf>
    <xf numFmtId="4" fontId="10" fillId="4" borderId="9" xfId="56" applyNumberFormat="1" applyFont="1" applyFill="1" applyBorder="1" applyAlignment="1" applyProtection="1">
      <alignment horizontal="center" vertical="center" wrapText="1"/>
    </xf>
    <xf numFmtId="167" fontId="9" fillId="0" borderId="0" xfId="2" applyFont="1" applyBorder="1" applyAlignment="1" applyProtection="1">
      <alignment horizontal="right" vertical="center"/>
      <protection locked="0"/>
    </xf>
    <xf numFmtId="166" fontId="9" fillId="3" borderId="11" xfId="2" applyNumberFormat="1" applyFont="1" applyFill="1" applyBorder="1" applyAlignment="1" applyProtection="1">
      <alignment horizontal="right" vertical="center"/>
      <protection locked="0"/>
    </xf>
    <xf numFmtId="166" fontId="9" fillId="3" borderId="33" xfId="2" applyNumberFormat="1" applyFont="1" applyFill="1" applyBorder="1" applyAlignment="1" applyProtection="1">
      <alignment horizontal="right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165" fontId="34" fillId="4" borderId="5" xfId="56" applyFont="1" applyFill="1" applyBorder="1" applyAlignment="1" applyProtection="1">
      <alignment horizontal="center" vertical="center" wrapText="1"/>
    </xf>
    <xf numFmtId="165" fontId="34" fillId="5" borderId="5" xfId="56" applyFont="1" applyFill="1" applyBorder="1" applyAlignment="1" applyProtection="1">
      <alignment horizontal="left" vertical="center" wrapText="1"/>
    </xf>
    <xf numFmtId="165" fontId="34" fillId="4" borderId="5" xfId="56" applyFont="1" applyFill="1" applyBorder="1" applyAlignment="1" applyProtection="1">
      <alignment horizontal="center" vertical="center"/>
    </xf>
    <xf numFmtId="166" fontId="34" fillId="4" borderId="5" xfId="56" applyNumberFormat="1" applyFont="1" applyFill="1" applyBorder="1" applyAlignment="1" applyProtection="1">
      <alignment horizontal="center" vertical="center" wrapText="1"/>
    </xf>
    <xf numFmtId="9" fontId="34" fillId="4" borderId="5" xfId="3" applyFont="1" applyFill="1" applyBorder="1" applyAlignment="1" applyProtection="1">
      <alignment horizontal="center" vertical="center" wrapText="1"/>
    </xf>
    <xf numFmtId="4" fontId="34" fillId="4" borderId="5" xfId="56" applyNumberFormat="1" applyFont="1" applyFill="1" applyBorder="1" applyAlignment="1" applyProtection="1">
      <alignment horizontal="center" vertical="center" wrapText="1"/>
    </xf>
    <xf numFmtId="165" fontId="34" fillId="4" borderId="9" xfId="56" applyFont="1" applyFill="1" applyBorder="1" applyAlignment="1" applyProtection="1">
      <alignment horizontal="center" vertical="center" wrapText="1"/>
    </xf>
    <xf numFmtId="0" fontId="36" fillId="0" borderId="0" xfId="0" applyFont="1" applyAlignment="1">
      <alignment wrapText="1"/>
    </xf>
    <xf numFmtId="166" fontId="9" fillId="0" borderId="0" xfId="56" applyNumberFormat="1" applyFont="1" applyBorder="1" applyAlignment="1" applyProtection="1">
      <alignment horizontal="right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/>
    <xf numFmtId="165" fontId="9" fillId="0" borderId="1" xfId="56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/>
    </xf>
    <xf numFmtId="165" fontId="9" fillId="0" borderId="0" xfId="56" applyFont="1" applyBorder="1" applyAlignment="1" applyProtection="1">
      <alignment horizontal="right"/>
    </xf>
    <xf numFmtId="0" fontId="15" fillId="0" borderId="0" xfId="0" applyFont="1"/>
    <xf numFmtId="167" fontId="9" fillId="0" borderId="0" xfId="56" applyNumberFormat="1" applyFont="1" applyBorder="1" applyAlignment="1" applyProtection="1">
      <alignment horizontal="right"/>
    </xf>
    <xf numFmtId="0" fontId="17" fillId="0" borderId="0" xfId="0" applyFont="1" applyAlignment="1">
      <alignment horizontal="left" vertical="top"/>
    </xf>
    <xf numFmtId="166" fontId="6" fillId="0" borderId="0" xfId="56" applyNumberFormat="1" applyFont="1" applyBorder="1" applyAlignment="1" applyProtection="1">
      <alignment horizontal="right"/>
    </xf>
    <xf numFmtId="166" fontId="25" fillId="0" borderId="24" xfId="56" applyNumberFormat="1" applyFont="1" applyBorder="1" applyAlignment="1" applyProtection="1">
      <alignment horizontal="center"/>
    </xf>
    <xf numFmtId="166" fontId="9" fillId="0" borderId="0" xfId="0" applyNumberFormat="1" applyFont="1" applyAlignment="1">
      <alignment horizontal="right"/>
    </xf>
    <xf numFmtId="166" fontId="26" fillId="0" borderId="0" xfId="0" applyNumberFormat="1" applyFont="1" applyAlignment="1">
      <alignment horizontal="right"/>
    </xf>
    <xf numFmtId="0" fontId="29" fillId="0" borderId="0" xfId="0" applyFont="1" applyAlignment="1">
      <alignment horizontal="center" vertical="top" wrapText="1"/>
    </xf>
  </cellXfs>
  <cellStyles count="59">
    <cellStyle name="cf1" xfId="4" xr:uid="{00000000-0005-0000-0000-000006000000}"/>
    <cellStyle name="cf10" xfId="5" xr:uid="{00000000-0005-0000-0000-000007000000}"/>
    <cellStyle name="cf11" xfId="6" xr:uid="{00000000-0005-0000-0000-000008000000}"/>
    <cellStyle name="cf12" xfId="7" xr:uid="{00000000-0005-0000-0000-000009000000}"/>
    <cellStyle name="cf13" xfId="8" xr:uid="{00000000-0005-0000-0000-00000A000000}"/>
    <cellStyle name="cf14" xfId="9" xr:uid="{00000000-0005-0000-0000-00000B000000}"/>
    <cellStyle name="cf15" xfId="10" xr:uid="{00000000-0005-0000-0000-00000C000000}"/>
    <cellStyle name="cf16" xfId="11" xr:uid="{00000000-0005-0000-0000-00000D000000}"/>
    <cellStyle name="cf17" xfId="12" xr:uid="{00000000-0005-0000-0000-00000E000000}"/>
    <cellStyle name="cf18" xfId="13" xr:uid="{00000000-0005-0000-0000-00000F000000}"/>
    <cellStyle name="cf19" xfId="14" xr:uid="{00000000-0005-0000-0000-000010000000}"/>
    <cellStyle name="cf2" xfId="15" xr:uid="{00000000-0005-0000-0000-000011000000}"/>
    <cellStyle name="cf20" xfId="16" xr:uid="{00000000-0005-0000-0000-000012000000}"/>
    <cellStyle name="cf21" xfId="17" xr:uid="{00000000-0005-0000-0000-000013000000}"/>
    <cellStyle name="cf22" xfId="18" xr:uid="{00000000-0005-0000-0000-000014000000}"/>
    <cellStyle name="cf23" xfId="19" xr:uid="{00000000-0005-0000-0000-000015000000}"/>
    <cellStyle name="cf24" xfId="20" xr:uid="{00000000-0005-0000-0000-000016000000}"/>
    <cellStyle name="cf25" xfId="21" xr:uid="{00000000-0005-0000-0000-000017000000}"/>
    <cellStyle name="cf26" xfId="22" xr:uid="{00000000-0005-0000-0000-000018000000}"/>
    <cellStyle name="cf27" xfId="23" xr:uid="{00000000-0005-0000-0000-000019000000}"/>
    <cellStyle name="cf28" xfId="24" xr:uid="{00000000-0005-0000-0000-00001A000000}"/>
    <cellStyle name="cf29" xfId="25" xr:uid="{00000000-0005-0000-0000-00001B000000}"/>
    <cellStyle name="cf3" xfId="26" xr:uid="{00000000-0005-0000-0000-00001C000000}"/>
    <cellStyle name="cf30" xfId="27" xr:uid="{00000000-0005-0000-0000-00001D000000}"/>
    <cellStyle name="cf31" xfId="28" xr:uid="{00000000-0005-0000-0000-00001E000000}"/>
    <cellStyle name="cf32" xfId="29" xr:uid="{00000000-0005-0000-0000-00001F000000}"/>
    <cellStyle name="cf33" xfId="30" xr:uid="{00000000-0005-0000-0000-000020000000}"/>
    <cellStyle name="cf34" xfId="31" xr:uid="{00000000-0005-0000-0000-000021000000}"/>
    <cellStyle name="cf35" xfId="32" xr:uid="{00000000-0005-0000-0000-000022000000}"/>
    <cellStyle name="cf36" xfId="33" xr:uid="{00000000-0005-0000-0000-000023000000}"/>
    <cellStyle name="cf37" xfId="34" xr:uid="{00000000-0005-0000-0000-000024000000}"/>
    <cellStyle name="cf38" xfId="35" xr:uid="{00000000-0005-0000-0000-000025000000}"/>
    <cellStyle name="cf39" xfId="36" xr:uid="{00000000-0005-0000-0000-000026000000}"/>
    <cellStyle name="cf4" xfId="37" xr:uid="{00000000-0005-0000-0000-000027000000}"/>
    <cellStyle name="cf40" xfId="38" xr:uid="{00000000-0005-0000-0000-000028000000}"/>
    <cellStyle name="cf41" xfId="39" xr:uid="{00000000-0005-0000-0000-000029000000}"/>
    <cellStyle name="cf42" xfId="40" xr:uid="{00000000-0005-0000-0000-00002A000000}"/>
    <cellStyle name="cf43" xfId="41" xr:uid="{00000000-0005-0000-0000-00002B000000}"/>
    <cellStyle name="cf44" xfId="42" xr:uid="{00000000-0005-0000-0000-00002C000000}"/>
    <cellStyle name="cf45" xfId="43" xr:uid="{00000000-0005-0000-0000-00002D000000}"/>
    <cellStyle name="cf46" xfId="44" xr:uid="{00000000-0005-0000-0000-00002E000000}"/>
    <cellStyle name="cf47" xfId="45" xr:uid="{00000000-0005-0000-0000-00002F000000}"/>
    <cellStyle name="cf48" xfId="46" xr:uid="{00000000-0005-0000-0000-000030000000}"/>
    <cellStyle name="cf5" xfId="47" xr:uid="{00000000-0005-0000-0000-000031000000}"/>
    <cellStyle name="cf6" xfId="48" xr:uid="{00000000-0005-0000-0000-000032000000}"/>
    <cellStyle name="cf7" xfId="49" xr:uid="{00000000-0005-0000-0000-000033000000}"/>
    <cellStyle name="cf8" xfId="50" xr:uid="{00000000-0005-0000-0000-000034000000}"/>
    <cellStyle name="cf9" xfId="51" xr:uid="{00000000-0005-0000-0000-000035000000}"/>
    <cellStyle name="Dziesiętny" xfId="1" builtinId="3"/>
    <cellStyle name="Excel Built-in Comma" xfId="58" xr:uid="{162F5E76-FA67-4CFC-A36E-A36AE55BBC39}"/>
    <cellStyle name="Excel Built-in Comma 1" xfId="57" xr:uid="{00000000-0005-0000-0000-00003B000000}"/>
    <cellStyle name="Excel Built-in Normal" xfId="56" xr:uid="{00000000-0005-0000-0000-00003A000000}"/>
    <cellStyle name="Heading 3" xfId="52" xr:uid="{00000000-0005-0000-0000-000036000000}"/>
    <cellStyle name="Normalny" xfId="0" builtinId="0"/>
    <cellStyle name="Normalny 2" xfId="53" xr:uid="{00000000-0005-0000-0000-000037000000}"/>
    <cellStyle name="Procentowy" xfId="3" builtinId="5"/>
    <cellStyle name="Result 4" xfId="54" xr:uid="{00000000-0005-0000-0000-000038000000}"/>
    <cellStyle name="Walutowy" xfId="2" builtinId="4"/>
    <cellStyle name="Wynik2" xfId="55" xr:uid="{00000000-0005-0000-0000-00003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0A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01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91919"/>
      <rgbColor rgb="FF339966"/>
      <rgbColor rgb="FF1C1C1C"/>
      <rgbColor rgb="FF202324"/>
      <rgbColor rgb="FF993300"/>
      <rgbColor rgb="FF993366"/>
      <rgbColor rgb="FF4B4B4B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MG14"/>
  <sheetViews>
    <sheetView zoomScaleNormal="100" workbookViewId="0">
      <selection sqref="A1:B1"/>
    </sheetView>
  </sheetViews>
  <sheetFormatPr defaultColWidth="8.125" defaultRowHeight="15"/>
  <cols>
    <col min="1" max="1" width="4.125" style="3" customWidth="1"/>
    <col min="2" max="2" width="75.25" style="3" customWidth="1"/>
    <col min="3" max="3" width="4.875" style="3" customWidth="1"/>
    <col min="4" max="6" width="8.125" style="3"/>
    <col min="7" max="7" width="6" style="3" customWidth="1"/>
    <col min="8" max="1018" width="8.125" style="3"/>
    <col min="1019" max="1019" width="9" customWidth="1"/>
    <col min="1020" max="1021" width="8.625" customWidth="1"/>
  </cols>
  <sheetData>
    <row r="1" spans="1:1021">
      <c r="A1" s="265" t="s">
        <v>0</v>
      </c>
      <c r="B1" s="265"/>
      <c r="C1" s="19"/>
      <c r="D1" s="19"/>
      <c r="E1" s="19"/>
      <c r="F1" s="19"/>
      <c r="G1" s="19"/>
      <c r="H1" s="267" t="s">
        <v>17</v>
      </c>
      <c r="I1" s="267"/>
    </row>
    <row r="2" spans="1:1021" ht="37.5">
      <c r="A2" s="23" t="s">
        <v>1</v>
      </c>
      <c r="B2" s="24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26" t="s">
        <v>9</v>
      </c>
    </row>
    <row r="3" spans="1:1021" ht="110.25" customHeight="1">
      <c r="A3" s="53">
        <v>1</v>
      </c>
      <c r="B3" s="32" t="s">
        <v>25</v>
      </c>
      <c r="C3" s="30" t="s">
        <v>11</v>
      </c>
      <c r="D3" s="30">
        <v>5</v>
      </c>
      <c r="E3" s="59"/>
      <c r="F3" s="59">
        <f>D3*E3</f>
        <v>0</v>
      </c>
      <c r="G3" s="60">
        <v>0.08</v>
      </c>
      <c r="H3" s="61">
        <f>F3*1.08</f>
        <v>0</v>
      </c>
      <c r="I3" s="224">
        <f>F3*3.6%</f>
        <v>0</v>
      </c>
    </row>
    <row r="4" spans="1:1021" s="16" customFormat="1" ht="16.5" customHeight="1">
      <c r="A4" s="54">
        <v>2</v>
      </c>
      <c r="B4" s="31" t="s">
        <v>26</v>
      </c>
      <c r="C4" s="29" t="s">
        <v>11</v>
      </c>
      <c r="D4" s="29">
        <v>30</v>
      </c>
      <c r="E4" s="62"/>
      <c r="F4" s="63">
        <f>D4*E4</f>
        <v>0</v>
      </c>
      <c r="G4" s="28"/>
      <c r="H4" s="61">
        <f>F4*1.08</f>
        <v>0</v>
      </c>
      <c r="I4" s="224">
        <f>F4*3.6%</f>
        <v>0</v>
      </c>
      <c r="AME4" s="10"/>
      <c r="AMF4" s="10"/>
      <c r="AMG4" s="10"/>
    </row>
    <row r="5" spans="1:1021">
      <c r="A5" s="57"/>
      <c r="B5" s="19"/>
      <c r="C5" s="64"/>
      <c r="D5" s="64"/>
      <c r="E5" s="65" t="s">
        <v>19</v>
      </c>
      <c r="F5" s="66">
        <f>F3+F4</f>
        <v>0</v>
      </c>
      <c r="G5" s="64"/>
      <c r="H5" s="46">
        <f>H3+H4</f>
        <v>0</v>
      </c>
      <c r="I5" s="227"/>
    </row>
    <row r="6" spans="1:1021">
      <c r="E6" s="67"/>
    </row>
    <row r="9" spans="1:1021">
      <c r="B9" s="266" t="s">
        <v>13</v>
      </c>
      <c r="C9" s="266"/>
      <c r="D9" s="266"/>
      <c r="E9" s="264"/>
      <c r="F9" s="264"/>
      <c r="G9" s="264"/>
      <c r="H9" s="264"/>
    </row>
    <row r="10" spans="1:1021">
      <c r="B10" s="264"/>
      <c r="C10" s="264"/>
      <c r="D10" s="264"/>
      <c r="E10" s="264"/>
      <c r="F10" s="264"/>
      <c r="G10" s="264"/>
      <c r="H10" s="264"/>
    </row>
    <row r="11" spans="1:1021">
      <c r="B11" s="263" t="s">
        <v>14</v>
      </c>
      <c r="C11" s="263"/>
      <c r="D11" s="263"/>
      <c r="E11" s="263"/>
      <c r="F11" s="263"/>
      <c r="G11" s="263"/>
      <c r="H11" s="263"/>
    </row>
    <row r="12" spans="1:1021">
      <c r="B12" s="263" t="s">
        <v>15</v>
      </c>
      <c r="C12" s="263"/>
      <c r="D12" s="263"/>
      <c r="E12" s="263"/>
      <c r="F12" s="263"/>
      <c r="G12" s="263"/>
      <c r="H12" s="263"/>
    </row>
    <row r="13" spans="1:1021">
      <c r="B13" s="264"/>
      <c r="C13" s="264"/>
      <c r="D13" s="264"/>
      <c r="E13" s="264"/>
      <c r="F13" s="264"/>
      <c r="G13" s="264"/>
      <c r="H13" s="264"/>
    </row>
    <row r="14" spans="1:1021">
      <c r="B14" s="263" t="s">
        <v>16</v>
      </c>
      <c r="C14" s="263"/>
      <c r="D14" s="263"/>
      <c r="E14" s="263"/>
      <c r="F14" s="263"/>
      <c r="G14" s="2"/>
      <c r="H14" s="68"/>
    </row>
  </sheetData>
  <mergeCells count="9">
    <mergeCell ref="B11:H11"/>
    <mergeCell ref="B12:H12"/>
    <mergeCell ref="B13:H13"/>
    <mergeCell ref="B14:F14"/>
    <mergeCell ref="A1:B1"/>
    <mergeCell ref="B9:D9"/>
    <mergeCell ref="E9:H9"/>
    <mergeCell ref="B10:H10"/>
    <mergeCell ref="H1:I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FF00"/>
  </sheetPr>
  <dimension ref="A1:I14"/>
  <sheetViews>
    <sheetView zoomScaleNormal="100" workbookViewId="0">
      <selection activeCell="A2" sqref="A2"/>
    </sheetView>
  </sheetViews>
  <sheetFormatPr defaultColWidth="10.75" defaultRowHeight="14.25"/>
  <cols>
    <col min="1" max="1" width="4" customWidth="1"/>
    <col min="2" max="2" width="50" customWidth="1"/>
    <col min="3" max="3" width="3.625" customWidth="1"/>
    <col min="4" max="4" width="7.75" customWidth="1"/>
    <col min="5" max="5" width="8.5" style="108" customWidth="1"/>
    <col min="6" max="6" width="9.25" style="108" customWidth="1"/>
    <col min="7" max="7" width="6.75" customWidth="1"/>
    <col min="8" max="8" width="8.375" style="108" customWidth="1"/>
    <col min="1019" max="1019" width="9" customWidth="1"/>
    <col min="1020" max="1022" width="8.625" customWidth="1"/>
  </cols>
  <sheetData>
    <row r="1" spans="1:9">
      <c r="A1" s="163" t="s">
        <v>28</v>
      </c>
      <c r="B1" s="159"/>
      <c r="C1" s="159"/>
      <c r="D1" s="159"/>
      <c r="E1" s="160"/>
      <c r="F1" s="160"/>
      <c r="G1" s="159"/>
      <c r="H1" s="273" t="s">
        <v>17</v>
      </c>
      <c r="I1" s="273"/>
    </row>
    <row r="2" spans="1:9" ht="33.75" customHeight="1">
      <c r="A2" s="7" t="s">
        <v>1</v>
      </c>
      <c r="B2" s="8" t="s">
        <v>2</v>
      </c>
      <c r="C2" s="7" t="s">
        <v>3</v>
      </c>
      <c r="D2" s="7" t="s">
        <v>4</v>
      </c>
      <c r="E2" s="48" t="s">
        <v>5</v>
      </c>
      <c r="F2" s="48" t="s">
        <v>6</v>
      </c>
      <c r="G2" s="7" t="s">
        <v>7</v>
      </c>
      <c r="H2" s="102" t="s">
        <v>8</v>
      </c>
      <c r="I2" s="226" t="s">
        <v>9</v>
      </c>
    </row>
    <row r="3" spans="1:9" s="3" customFormat="1" ht="21">
      <c r="A3" s="77">
        <v>1</v>
      </c>
      <c r="B3" s="193" t="s">
        <v>55</v>
      </c>
      <c r="C3" s="51" t="s">
        <v>11</v>
      </c>
      <c r="D3" s="77">
        <v>10</v>
      </c>
      <c r="E3" s="194"/>
      <c r="F3" s="195">
        <f>E3*D3</f>
        <v>0</v>
      </c>
      <c r="G3" s="50">
        <v>0.08</v>
      </c>
      <c r="H3" s="187">
        <f>F3+(F3*G3)</f>
        <v>0</v>
      </c>
      <c r="I3" s="223"/>
    </row>
    <row r="4" spans="1:9">
      <c r="A4" s="196"/>
      <c r="B4" s="197"/>
      <c r="C4" s="197"/>
      <c r="D4" s="198"/>
      <c r="E4" s="192" t="s">
        <v>19</v>
      </c>
      <c r="F4" s="199">
        <f>F3</f>
        <v>0</v>
      </c>
      <c r="G4" s="200"/>
      <c r="H4" s="192">
        <f>H3</f>
        <v>0</v>
      </c>
      <c r="I4" s="225"/>
    </row>
    <row r="5" spans="1:9">
      <c r="A5" s="159"/>
      <c r="B5" s="19"/>
      <c r="C5" s="19"/>
      <c r="D5" s="19"/>
      <c r="E5" s="56"/>
      <c r="F5" s="56"/>
      <c r="G5" s="19"/>
      <c r="H5" s="56"/>
    </row>
    <row r="6" spans="1:9">
      <c r="A6" s="159"/>
      <c r="B6" s="19"/>
      <c r="C6" s="19"/>
      <c r="D6" s="19"/>
      <c r="E6" s="56"/>
      <c r="F6" s="56"/>
      <c r="G6" s="19"/>
      <c r="H6" s="56"/>
    </row>
    <row r="7" spans="1:9">
      <c r="A7" s="83"/>
      <c r="B7" s="39"/>
      <c r="C7" s="39"/>
      <c r="D7" s="39"/>
      <c r="E7" s="101"/>
      <c r="F7" s="101"/>
      <c r="G7" s="39"/>
      <c r="H7" s="101"/>
    </row>
    <row r="8" spans="1:9">
      <c r="B8" s="266" t="s">
        <v>13</v>
      </c>
      <c r="C8" s="266"/>
      <c r="D8" s="266"/>
      <c r="E8" s="264"/>
      <c r="F8" s="264"/>
      <c r="G8" s="264"/>
      <c r="H8" s="264"/>
    </row>
    <row r="9" spans="1:9">
      <c r="B9" s="264"/>
      <c r="C9" s="264"/>
      <c r="D9" s="264"/>
      <c r="E9" s="264"/>
      <c r="F9" s="264"/>
      <c r="G9" s="264"/>
      <c r="H9" s="264"/>
    </row>
    <row r="10" spans="1:9">
      <c r="B10" s="263" t="s">
        <v>14</v>
      </c>
      <c r="C10" s="263"/>
      <c r="D10" s="263"/>
      <c r="E10" s="263"/>
      <c r="F10" s="263"/>
      <c r="G10" s="263"/>
      <c r="H10" s="263"/>
    </row>
    <row r="11" spans="1:9">
      <c r="B11" s="263" t="s">
        <v>15</v>
      </c>
      <c r="C11" s="263"/>
      <c r="D11" s="263"/>
      <c r="E11" s="263"/>
      <c r="F11" s="263"/>
      <c r="G11" s="263"/>
      <c r="H11" s="263"/>
    </row>
    <row r="12" spans="1:9">
      <c r="B12" s="264"/>
      <c r="C12" s="264"/>
      <c r="D12" s="264"/>
      <c r="E12" s="264"/>
      <c r="F12" s="264"/>
      <c r="G12" s="264"/>
      <c r="H12" s="264"/>
    </row>
    <row r="13" spans="1:9">
      <c r="B13" s="263" t="s">
        <v>16</v>
      </c>
      <c r="C13" s="263"/>
      <c r="D13" s="263"/>
      <c r="E13" s="263"/>
      <c r="F13" s="263"/>
      <c r="G13" s="263"/>
      <c r="H13" s="119"/>
    </row>
    <row r="14" spans="1:9">
      <c r="B14" s="107"/>
      <c r="C14" s="107"/>
      <c r="D14" s="107"/>
      <c r="E14" s="119"/>
      <c r="F14" s="119"/>
      <c r="G14" s="107"/>
      <c r="H14" s="119"/>
    </row>
  </sheetData>
  <mergeCells count="8">
    <mergeCell ref="B11:H11"/>
    <mergeCell ref="B12:H12"/>
    <mergeCell ref="B13:G13"/>
    <mergeCell ref="H1:I1"/>
    <mergeCell ref="B8:D8"/>
    <mergeCell ref="E8:H8"/>
    <mergeCell ref="B9:H9"/>
    <mergeCell ref="B10:H10"/>
  </mergeCells>
  <pageMargins left="0" right="0" top="0.39444444444444399" bottom="0.39444444444444399" header="0" footer="0"/>
  <pageSetup paperSize="9" pageOrder="overThenDown" orientation="landscape" horizontalDpi="300" verticalDpi="300"/>
  <headerFooter>
    <oddHeader>&amp;C&amp;A</oddHeader>
    <oddFooter>&amp;CStrona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FFFF00"/>
  </sheetPr>
  <dimension ref="A2:I18"/>
  <sheetViews>
    <sheetView zoomScaleNormal="100" workbookViewId="0">
      <selection activeCell="A3" sqref="A3"/>
    </sheetView>
  </sheetViews>
  <sheetFormatPr defaultColWidth="8.625" defaultRowHeight="14.25"/>
  <cols>
    <col min="1" max="1" width="4" customWidth="1"/>
    <col min="2" max="2" width="37" customWidth="1"/>
    <col min="3" max="3" width="5.125" customWidth="1"/>
    <col min="4" max="4" width="5.375" customWidth="1"/>
    <col min="5" max="5" width="8" customWidth="1"/>
    <col min="6" max="6" width="10.5" customWidth="1"/>
    <col min="7" max="7" width="6.5" customWidth="1"/>
    <col min="8" max="8" width="10" customWidth="1"/>
    <col min="9" max="9" width="9.875" customWidth="1"/>
  </cols>
  <sheetData>
    <row r="2" spans="1:9">
      <c r="A2" s="86" t="s">
        <v>31</v>
      </c>
      <c r="B2" s="211"/>
      <c r="C2" s="19"/>
      <c r="D2" s="19"/>
      <c r="E2" s="56"/>
      <c r="F2" s="56"/>
      <c r="G2" s="19"/>
      <c r="H2" s="261" t="s">
        <v>17</v>
      </c>
      <c r="I2" s="261"/>
    </row>
    <row r="3" spans="1:9" s="83" customFormat="1" ht="27.75">
      <c r="A3" s="43" t="s">
        <v>1</v>
      </c>
      <c r="B3" s="44" t="s">
        <v>2</v>
      </c>
      <c r="C3" s="43" t="s">
        <v>3</v>
      </c>
      <c r="D3" s="43" t="s">
        <v>4</v>
      </c>
      <c r="E3" s="45" t="s">
        <v>5</v>
      </c>
      <c r="F3" s="45" t="s">
        <v>6</v>
      </c>
      <c r="G3" s="43" t="s">
        <v>7</v>
      </c>
      <c r="H3" s="212" t="s">
        <v>8</v>
      </c>
      <c r="I3" s="241" t="s">
        <v>9</v>
      </c>
    </row>
    <row r="4" spans="1:9" ht="27" customHeight="1">
      <c r="A4" s="1">
        <v>1</v>
      </c>
      <c r="B4" s="103" t="s">
        <v>62</v>
      </c>
      <c r="C4" s="15" t="s">
        <v>63</v>
      </c>
      <c r="D4" s="1">
        <v>3500</v>
      </c>
      <c r="E4" s="34"/>
      <c r="F4" s="215">
        <f>E4*D4</f>
        <v>0</v>
      </c>
      <c r="G4" s="89">
        <v>0.08</v>
      </c>
      <c r="H4" s="216">
        <f>F4+(F4*G4)</f>
        <v>0</v>
      </c>
      <c r="I4" s="237"/>
    </row>
    <row r="5" spans="1:9" ht="24" customHeight="1">
      <c r="A5" s="35">
        <v>2</v>
      </c>
      <c r="B5" s="149" t="s">
        <v>64</v>
      </c>
      <c r="C5" s="35" t="s">
        <v>12</v>
      </c>
      <c r="D5" s="35">
        <v>360</v>
      </c>
      <c r="E5" s="36"/>
      <c r="F5" s="92">
        <f>E5*D5</f>
        <v>0</v>
      </c>
      <c r="G5" s="89">
        <v>0.08</v>
      </c>
      <c r="H5" s="214">
        <f>F5+(F5*G5)</f>
        <v>0</v>
      </c>
      <c r="I5" s="237"/>
    </row>
    <row r="6" spans="1:9">
      <c r="A6" s="188"/>
      <c r="B6" s="188"/>
      <c r="C6" s="188"/>
      <c r="D6" s="201"/>
      <c r="E6" s="189" t="s">
        <v>19</v>
      </c>
      <c r="F6" s="190">
        <f>F4+F5</f>
        <v>0</v>
      </c>
      <c r="G6" s="191"/>
      <c r="H6" s="203">
        <f>H4+H5</f>
        <v>0</v>
      </c>
      <c r="I6" s="213"/>
    </row>
    <row r="7" spans="1:9">
      <c r="E7" s="108"/>
      <c r="F7" s="108"/>
      <c r="H7" s="210"/>
    </row>
    <row r="8" spans="1:9" ht="14.25" customHeight="1">
      <c r="A8" s="217"/>
      <c r="B8" s="275" t="s">
        <v>65</v>
      </c>
      <c r="C8" s="275"/>
      <c r="D8" s="275"/>
      <c r="E8" s="275"/>
      <c r="F8" s="275"/>
      <c r="G8" s="275"/>
      <c r="H8" s="275"/>
      <c r="I8" s="275"/>
    </row>
    <row r="9" spans="1:9">
      <c r="E9" s="108"/>
      <c r="F9" s="108"/>
      <c r="H9" s="108"/>
    </row>
    <row r="10" spans="1:9">
      <c r="B10" s="266" t="s">
        <v>66</v>
      </c>
      <c r="C10" s="266"/>
      <c r="D10" s="266"/>
      <c r="E10" s="264"/>
      <c r="F10" s="264"/>
      <c r="G10" s="264"/>
      <c r="H10" s="264"/>
      <c r="I10" s="6" t="s">
        <v>38</v>
      </c>
    </row>
    <row r="11" spans="1:9">
      <c r="B11" s="264"/>
      <c r="C11" s="264"/>
      <c r="D11" s="264"/>
      <c r="E11" s="264"/>
      <c r="F11" s="264"/>
      <c r="G11" s="264"/>
      <c r="H11" s="264"/>
      <c r="I11" s="264"/>
    </row>
    <row r="12" spans="1:9">
      <c r="B12" s="263" t="s">
        <v>14</v>
      </c>
      <c r="C12" s="263"/>
      <c r="D12" s="263"/>
      <c r="E12" s="263"/>
      <c r="F12" s="263"/>
      <c r="G12" s="263"/>
      <c r="H12" s="263"/>
      <c r="I12" s="263"/>
    </row>
    <row r="13" spans="1:9">
      <c r="B13" s="204" t="s">
        <v>15</v>
      </c>
      <c r="C13" s="204"/>
      <c r="D13" s="204"/>
      <c r="E13" s="205"/>
      <c r="F13" s="205"/>
      <c r="G13" s="204"/>
      <c r="H13" s="205"/>
      <c r="I13" s="204"/>
    </row>
    <row r="14" spans="1:9">
      <c r="B14" s="264"/>
      <c r="C14" s="264"/>
      <c r="D14" s="264"/>
      <c r="E14" s="264"/>
      <c r="F14" s="264"/>
      <c r="G14" s="264"/>
      <c r="H14" s="264"/>
      <c r="I14" s="264"/>
    </row>
    <row r="15" spans="1:9">
      <c r="B15" s="263" t="s">
        <v>16</v>
      </c>
      <c r="C15" s="263"/>
      <c r="D15" s="263"/>
      <c r="E15" s="263"/>
      <c r="F15" s="263"/>
      <c r="G15" s="263"/>
      <c r="H15" s="263"/>
      <c r="I15" s="263"/>
    </row>
    <row r="16" spans="1:9">
      <c r="E16" s="108"/>
      <c r="F16" s="108"/>
      <c r="H16" s="108"/>
    </row>
    <row r="17" spans="5:8">
      <c r="E17" s="108"/>
      <c r="F17" s="108"/>
      <c r="H17" s="108"/>
    </row>
    <row r="18" spans="5:8">
      <c r="E18" s="108"/>
      <c r="F18" s="108"/>
      <c r="H18" s="108"/>
    </row>
  </sheetData>
  <mergeCells count="8">
    <mergeCell ref="B12:I12"/>
    <mergeCell ref="B14:I14"/>
    <mergeCell ref="B15:I15"/>
    <mergeCell ref="H2:I2"/>
    <mergeCell ref="B10:D10"/>
    <mergeCell ref="E10:H10"/>
    <mergeCell ref="B11:I11"/>
    <mergeCell ref="B8:I8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J13"/>
  <sheetViews>
    <sheetView zoomScaleNormal="100" workbookViewId="0">
      <selection activeCell="A2" sqref="A2"/>
    </sheetView>
  </sheetViews>
  <sheetFormatPr defaultColWidth="8.625" defaultRowHeight="14.25"/>
  <cols>
    <col min="1" max="1" width="3.25" customWidth="1"/>
    <col min="2" max="2" width="42.375" customWidth="1"/>
    <col min="3" max="3" width="5.875" customWidth="1"/>
    <col min="4" max="4" width="5.375" customWidth="1"/>
    <col min="5" max="5" width="9" customWidth="1"/>
    <col min="6" max="6" width="9.375" customWidth="1"/>
    <col min="7" max="7" width="4.75" customWidth="1"/>
    <col min="8" max="8" width="9.375" customWidth="1"/>
    <col min="9" max="9" width="7.625" customWidth="1"/>
    <col min="10" max="10" width="9.875" customWidth="1"/>
  </cols>
  <sheetData>
    <row r="1" spans="1:10">
      <c r="A1" s="157" t="s">
        <v>35</v>
      </c>
      <c r="B1" s="157"/>
      <c r="C1" s="157"/>
      <c r="D1" s="157"/>
      <c r="E1" s="157"/>
      <c r="F1" s="157"/>
      <c r="G1" s="157"/>
      <c r="H1" s="157"/>
      <c r="I1" s="157"/>
      <c r="J1" s="157" t="s">
        <v>17</v>
      </c>
    </row>
    <row r="2" spans="1:10" ht="27.75">
      <c r="A2" s="206" t="s">
        <v>56</v>
      </c>
      <c r="B2" s="206" t="s">
        <v>59</v>
      </c>
      <c r="C2" s="206" t="s">
        <v>3</v>
      </c>
      <c r="D2" s="206" t="s">
        <v>4</v>
      </c>
      <c r="E2" s="114" t="s">
        <v>67</v>
      </c>
      <c r="F2" s="114" t="s">
        <v>60</v>
      </c>
      <c r="G2" s="112" t="s">
        <v>57</v>
      </c>
      <c r="H2" s="114" t="s">
        <v>61</v>
      </c>
      <c r="I2" s="113" t="s">
        <v>58</v>
      </c>
      <c r="J2" s="241" t="s">
        <v>9</v>
      </c>
    </row>
    <row r="3" spans="1:10" ht="42">
      <c r="A3" s="172">
        <v>1</v>
      </c>
      <c r="B3" s="148" t="s">
        <v>68</v>
      </c>
      <c r="C3" s="172" t="s">
        <v>11</v>
      </c>
      <c r="D3" s="172">
        <v>150</v>
      </c>
      <c r="E3" s="207"/>
      <c r="F3" s="207">
        <f>E3*D3</f>
        <v>0</v>
      </c>
      <c r="G3" s="171">
        <v>0.08</v>
      </c>
      <c r="H3" s="207">
        <f>F3+(F3*G3)</f>
        <v>0</v>
      </c>
      <c r="I3" s="208"/>
      <c r="J3" s="222"/>
    </row>
    <row r="4" spans="1:10" ht="52.5">
      <c r="A4" s="172">
        <v>2</v>
      </c>
      <c r="B4" s="148" t="s">
        <v>69</v>
      </c>
      <c r="C4" s="172" t="s">
        <v>11</v>
      </c>
      <c r="D4" s="172">
        <v>150</v>
      </c>
      <c r="E4" s="207"/>
      <c r="F4" s="207">
        <f>E4*D4</f>
        <v>0</v>
      </c>
      <c r="G4" s="171">
        <v>0.08</v>
      </c>
      <c r="H4" s="218">
        <f>F4+(F4*G4)</f>
        <v>0</v>
      </c>
      <c r="I4" s="208"/>
      <c r="J4" s="222"/>
    </row>
    <row r="5" spans="1:10">
      <c r="A5" s="159"/>
      <c r="B5" s="159"/>
      <c r="C5" s="159"/>
      <c r="D5" s="201"/>
      <c r="E5" s="189" t="s">
        <v>19</v>
      </c>
      <c r="F5" s="209">
        <f>F3+F4</f>
        <v>0</v>
      </c>
      <c r="G5" s="202"/>
      <c r="H5" s="219">
        <f>H3+H4</f>
        <v>0</v>
      </c>
      <c r="I5" s="220"/>
      <c r="J5" s="235"/>
    </row>
    <row r="8" spans="1:10" ht="15">
      <c r="B8" s="221" t="s">
        <v>13</v>
      </c>
    </row>
    <row r="10" spans="1:10" ht="19.5" customHeight="1">
      <c r="B10" s="262" t="s">
        <v>14</v>
      </c>
      <c r="C10" s="262"/>
      <c r="D10" s="262"/>
      <c r="E10" s="262"/>
      <c r="F10" s="262"/>
      <c r="G10" s="262"/>
      <c r="H10" s="262"/>
      <c r="I10" s="262"/>
    </row>
    <row r="11" spans="1:10">
      <c r="B11" s="262" t="s">
        <v>15</v>
      </c>
      <c r="C11" s="262"/>
      <c r="D11" s="262"/>
      <c r="E11" s="262"/>
      <c r="F11" s="262"/>
      <c r="G11" s="262"/>
      <c r="H11" s="262"/>
      <c r="I11" s="262"/>
    </row>
    <row r="13" spans="1:10">
      <c r="B13" s="263" t="s">
        <v>16</v>
      </c>
      <c r="C13" s="263"/>
      <c r="D13" s="263"/>
      <c r="E13" s="263"/>
      <c r="F13" s="263"/>
      <c r="G13" s="263"/>
      <c r="H13" s="263"/>
      <c r="I13" s="263"/>
    </row>
  </sheetData>
  <mergeCells count="3">
    <mergeCell ref="B10:I10"/>
    <mergeCell ref="B11:I11"/>
    <mergeCell ref="B13:I13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FFFF00"/>
  </sheetPr>
  <dimension ref="A1:I14"/>
  <sheetViews>
    <sheetView zoomScaleNormal="100" workbookViewId="0">
      <selection activeCell="A2" sqref="A2"/>
    </sheetView>
  </sheetViews>
  <sheetFormatPr defaultColWidth="8.625" defaultRowHeight="14.25"/>
  <cols>
    <col min="1" max="1" width="3.125" customWidth="1"/>
    <col min="2" max="2" width="50.625" customWidth="1"/>
    <col min="3" max="3" width="4.125" customWidth="1"/>
    <col min="6" max="6" width="10.625" customWidth="1"/>
    <col min="9" max="9" width="10.375" customWidth="1"/>
  </cols>
  <sheetData>
    <row r="1" spans="1:9">
      <c r="A1" s="86" t="s">
        <v>36</v>
      </c>
      <c r="B1" s="211"/>
      <c r="C1" s="19"/>
      <c r="D1" s="19"/>
      <c r="E1" s="56"/>
      <c r="F1" s="56"/>
      <c r="G1" s="19"/>
      <c r="H1" s="261" t="s">
        <v>17</v>
      </c>
      <c r="I1" s="261"/>
    </row>
    <row r="2" spans="1:9" ht="27.75">
      <c r="A2" s="43" t="s">
        <v>1</v>
      </c>
      <c r="B2" s="44" t="s">
        <v>2</v>
      </c>
      <c r="C2" s="43" t="s">
        <v>3</v>
      </c>
      <c r="D2" s="43" t="s">
        <v>4</v>
      </c>
      <c r="E2" s="45" t="s">
        <v>5</v>
      </c>
      <c r="F2" s="45" t="s">
        <v>6</v>
      </c>
      <c r="G2" s="43" t="s">
        <v>7</v>
      </c>
      <c r="H2" s="212" t="s">
        <v>8</v>
      </c>
      <c r="I2" s="241" t="s">
        <v>9</v>
      </c>
    </row>
    <row r="3" spans="1:9" ht="109.5" customHeight="1">
      <c r="A3" s="1">
        <v>1</v>
      </c>
      <c r="B3" s="239" t="s">
        <v>70</v>
      </c>
      <c r="C3" s="15" t="s">
        <v>63</v>
      </c>
      <c r="D3" s="1">
        <v>3</v>
      </c>
      <c r="E3" s="34"/>
      <c r="F3" s="215">
        <f>E3*D3</f>
        <v>0</v>
      </c>
      <c r="G3" s="89"/>
      <c r="H3" s="216">
        <f>F3+(F3*G3)</f>
        <v>0</v>
      </c>
      <c r="I3" s="237"/>
    </row>
    <row r="4" spans="1:9">
      <c r="A4" s="188"/>
      <c r="B4" s="188"/>
      <c r="C4" s="188"/>
      <c r="D4" s="201"/>
      <c r="E4" s="189" t="s">
        <v>19</v>
      </c>
      <c r="F4" s="190">
        <f>SUM(F3)</f>
        <v>0</v>
      </c>
      <c r="G4" s="191"/>
      <c r="H4" s="203">
        <f>SUM(H3)</f>
        <v>0</v>
      </c>
      <c r="I4" s="238"/>
    </row>
    <row r="7" spans="1:9" ht="15">
      <c r="B7" s="221" t="s">
        <v>13</v>
      </c>
    </row>
    <row r="11" spans="1:9">
      <c r="B11" s="262" t="s">
        <v>14</v>
      </c>
      <c r="C11" s="262"/>
      <c r="D11" s="262"/>
      <c r="E11" s="262"/>
      <c r="F11" s="262"/>
      <c r="G11" s="262"/>
      <c r="H11" s="262"/>
      <c r="I11" s="262"/>
    </row>
    <row r="12" spans="1:9">
      <c r="B12" s="262" t="s">
        <v>15</v>
      </c>
      <c r="C12" s="262"/>
      <c r="D12" s="262"/>
      <c r="E12" s="262"/>
      <c r="F12" s="262"/>
      <c r="G12" s="262"/>
      <c r="H12" s="262"/>
      <c r="I12" s="262"/>
    </row>
    <row r="14" spans="1:9">
      <c r="B14" s="263" t="s">
        <v>16</v>
      </c>
      <c r="C14" s="263"/>
      <c r="D14" s="263"/>
      <c r="E14" s="263"/>
      <c r="F14" s="263"/>
      <c r="G14" s="263"/>
      <c r="H14" s="263"/>
      <c r="I14" s="263"/>
    </row>
  </sheetData>
  <mergeCells count="4">
    <mergeCell ref="H1:I1"/>
    <mergeCell ref="B11:I11"/>
    <mergeCell ref="B12:I12"/>
    <mergeCell ref="B14:I14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2:I13"/>
  <sheetViews>
    <sheetView zoomScaleNormal="100" workbookViewId="0">
      <selection activeCell="A3" sqref="A3"/>
    </sheetView>
  </sheetViews>
  <sheetFormatPr defaultColWidth="8.625" defaultRowHeight="14.25"/>
  <cols>
    <col min="1" max="1" width="4.625" customWidth="1"/>
    <col min="2" max="2" width="50.625" customWidth="1"/>
    <col min="3" max="3" width="5.375" customWidth="1"/>
    <col min="4" max="4" width="6" customWidth="1"/>
    <col min="9" max="9" width="10.625" customWidth="1"/>
  </cols>
  <sheetData>
    <row r="2" spans="1:9">
      <c r="A2" s="86" t="s">
        <v>39</v>
      </c>
      <c r="B2" s="211"/>
      <c r="C2" s="19"/>
      <c r="D2" s="19"/>
      <c r="E2" s="56"/>
      <c r="F2" s="56"/>
      <c r="G2" s="19"/>
      <c r="H2" s="261" t="s">
        <v>17</v>
      </c>
      <c r="I2" s="261"/>
    </row>
    <row r="3" spans="1:9" ht="27.75">
      <c r="A3" s="43" t="s">
        <v>1</v>
      </c>
      <c r="B3" s="44" t="s">
        <v>2</v>
      </c>
      <c r="C3" s="43" t="s">
        <v>3</v>
      </c>
      <c r="D3" s="43" t="s">
        <v>4</v>
      </c>
      <c r="E3" s="45" t="s">
        <v>5</v>
      </c>
      <c r="F3" s="45" t="s">
        <v>6</v>
      </c>
      <c r="G3" s="43" t="s">
        <v>7</v>
      </c>
      <c r="H3" s="212" t="s">
        <v>8</v>
      </c>
      <c r="I3" s="241" t="s">
        <v>9</v>
      </c>
    </row>
    <row r="4" spans="1:9" ht="72.75" customHeight="1">
      <c r="A4" s="1">
        <v>1</v>
      </c>
      <c r="B4" s="240" t="s">
        <v>71</v>
      </c>
      <c r="C4" s="15" t="s">
        <v>63</v>
      </c>
      <c r="D4" s="1">
        <v>30</v>
      </c>
      <c r="E4" s="34"/>
      <c r="F4" s="215">
        <f>E4*D4</f>
        <v>0</v>
      </c>
      <c r="G4" s="89">
        <v>0.08</v>
      </c>
      <c r="H4" s="216">
        <f>F4+(F4*G4)</f>
        <v>0</v>
      </c>
      <c r="I4" s="237"/>
    </row>
    <row r="5" spans="1:9" ht="86.25" customHeight="1">
      <c r="A5" s="35">
        <v>2</v>
      </c>
      <c r="B5" s="234" t="s">
        <v>75</v>
      </c>
      <c r="C5" s="35" t="s">
        <v>12</v>
      </c>
      <c r="D5" s="35">
        <v>30</v>
      </c>
      <c r="E5" s="36"/>
      <c r="F5" s="92">
        <f>E5*D5</f>
        <v>0</v>
      </c>
      <c r="G5" s="89">
        <v>0.08</v>
      </c>
      <c r="H5" s="214">
        <f>F5+(F5*G5)</f>
        <v>0</v>
      </c>
      <c r="I5" s="237"/>
    </row>
    <row r="6" spans="1:9">
      <c r="A6" s="188"/>
      <c r="B6" s="188"/>
      <c r="C6" s="188"/>
      <c r="D6" s="201"/>
      <c r="E6" s="189" t="s">
        <v>19</v>
      </c>
      <c r="F6" s="190">
        <f>F4+F5</f>
        <v>0</v>
      </c>
      <c r="G6" s="191"/>
      <c r="H6" s="203">
        <f>H4+H5</f>
        <v>0</v>
      </c>
      <c r="I6" s="238"/>
    </row>
    <row r="8" spans="1:9" ht="15">
      <c r="B8" s="221" t="s">
        <v>13</v>
      </c>
    </row>
    <row r="10" spans="1:9">
      <c r="B10" s="262" t="s">
        <v>14</v>
      </c>
      <c r="C10" s="262"/>
      <c r="D10" s="262"/>
      <c r="E10" s="262"/>
      <c r="F10" s="262"/>
      <c r="G10" s="262"/>
      <c r="H10" s="262"/>
      <c r="I10" s="262"/>
    </row>
    <row r="11" spans="1:9">
      <c r="B11" s="262" t="s">
        <v>15</v>
      </c>
      <c r="C11" s="262"/>
      <c r="D11" s="262"/>
      <c r="E11" s="262"/>
      <c r="F11" s="262"/>
      <c r="G11" s="262"/>
      <c r="H11" s="262"/>
      <c r="I11" s="262"/>
    </row>
    <row r="13" spans="1:9">
      <c r="B13" s="263" t="s">
        <v>16</v>
      </c>
      <c r="C13" s="263"/>
      <c r="D13" s="263"/>
      <c r="E13" s="263"/>
      <c r="F13" s="263"/>
      <c r="G13" s="263"/>
      <c r="H13" s="263"/>
      <c r="I13" s="263"/>
    </row>
  </sheetData>
  <mergeCells count="4">
    <mergeCell ref="H2:I2"/>
    <mergeCell ref="B10:I10"/>
    <mergeCell ref="B11:I11"/>
    <mergeCell ref="B13:I13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FF0000"/>
  </sheetPr>
  <dimension ref="A2:I14"/>
  <sheetViews>
    <sheetView zoomScaleNormal="100" workbookViewId="0">
      <selection activeCell="A3" sqref="A3"/>
    </sheetView>
  </sheetViews>
  <sheetFormatPr defaultColWidth="8.625" defaultRowHeight="14.25"/>
  <cols>
    <col min="1" max="1" width="3.625" customWidth="1"/>
    <col min="2" max="2" width="50.625" customWidth="1"/>
    <col min="3" max="3" width="4.5" customWidth="1"/>
    <col min="9" max="9" width="10" customWidth="1"/>
  </cols>
  <sheetData>
    <row r="2" spans="1:9">
      <c r="A2" s="86" t="s">
        <v>40</v>
      </c>
      <c r="B2" s="211"/>
      <c r="C2" s="19"/>
      <c r="D2" s="19"/>
      <c r="E2" s="56"/>
      <c r="F2" s="56"/>
      <c r="G2" s="19"/>
      <c r="H2" s="261" t="s">
        <v>17</v>
      </c>
      <c r="I2" s="261"/>
    </row>
    <row r="3" spans="1:9" ht="27.75">
      <c r="A3" s="43" t="s">
        <v>1</v>
      </c>
      <c r="B3" s="44" t="s">
        <v>2</v>
      </c>
      <c r="C3" s="43" t="s">
        <v>3</v>
      </c>
      <c r="D3" s="43" t="s">
        <v>4</v>
      </c>
      <c r="E3" s="45" t="s">
        <v>5</v>
      </c>
      <c r="F3" s="45" t="s">
        <v>6</v>
      </c>
      <c r="G3" s="43" t="s">
        <v>7</v>
      </c>
      <c r="H3" s="212" t="s">
        <v>8</v>
      </c>
      <c r="I3" s="241" t="s">
        <v>9</v>
      </c>
    </row>
    <row r="4" spans="1:9" ht="87.75" customHeight="1">
      <c r="A4" s="1">
        <v>1</v>
      </c>
      <c r="B4" s="240" t="s">
        <v>72</v>
      </c>
      <c r="C4" s="15" t="s">
        <v>63</v>
      </c>
      <c r="D4" s="1">
        <v>300</v>
      </c>
      <c r="E4" s="34"/>
      <c r="F4" s="215">
        <f>E4*D4</f>
        <v>0</v>
      </c>
      <c r="G4" s="89"/>
      <c r="H4" s="216">
        <f>F4+(F4*G4)</f>
        <v>0</v>
      </c>
      <c r="I4" s="237"/>
    </row>
    <row r="5" spans="1:9">
      <c r="A5" s="188"/>
      <c r="B5" s="188"/>
      <c r="C5" s="188"/>
      <c r="D5" s="201"/>
      <c r="E5" s="189" t="s">
        <v>19</v>
      </c>
      <c r="F5" s="190">
        <f>SUM(F4)</f>
        <v>0</v>
      </c>
      <c r="G5" s="191"/>
      <c r="H5" s="189">
        <f>SUM(H4)</f>
        <v>0</v>
      </c>
      <c r="I5" s="238"/>
    </row>
    <row r="8" spans="1:9" ht="15">
      <c r="B8" s="221" t="s">
        <v>13</v>
      </c>
    </row>
    <row r="11" spans="1:9">
      <c r="B11" s="262" t="s">
        <v>14</v>
      </c>
      <c r="C11" s="262"/>
      <c r="D11" s="262"/>
      <c r="E11" s="262"/>
      <c r="F11" s="262"/>
      <c r="G11" s="262"/>
      <c r="H11" s="262"/>
      <c r="I11" s="262"/>
    </row>
    <row r="12" spans="1:9">
      <c r="B12" s="262" t="s">
        <v>15</v>
      </c>
      <c r="C12" s="262"/>
      <c r="D12" s="262"/>
      <c r="E12" s="262"/>
      <c r="F12" s="262"/>
      <c r="G12" s="262"/>
      <c r="H12" s="262"/>
      <c r="I12" s="262"/>
    </row>
    <row r="14" spans="1:9">
      <c r="B14" s="263" t="s">
        <v>16</v>
      </c>
      <c r="C14" s="263"/>
      <c r="D14" s="263"/>
      <c r="E14" s="263"/>
      <c r="F14" s="263"/>
      <c r="G14" s="263"/>
      <c r="H14" s="263"/>
      <c r="I14" s="263"/>
    </row>
  </sheetData>
  <mergeCells count="4">
    <mergeCell ref="H2:I2"/>
    <mergeCell ref="B11:I11"/>
    <mergeCell ref="B12:I12"/>
    <mergeCell ref="B14:I14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FF00"/>
  </sheetPr>
  <dimension ref="A1:I15"/>
  <sheetViews>
    <sheetView tabSelected="1" zoomScaleNormal="100" workbookViewId="0">
      <selection activeCell="C4" sqref="C4:C6"/>
    </sheetView>
  </sheetViews>
  <sheetFormatPr defaultColWidth="8.625" defaultRowHeight="14.25"/>
  <cols>
    <col min="1" max="1" width="3.75" customWidth="1"/>
    <col min="2" max="2" width="69.75" customWidth="1"/>
    <col min="3" max="3" width="3.25" customWidth="1"/>
    <col min="4" max="4" width="6" customWidth="1"/>
    <col min="5" max="5" width="6.625" customWidth="1"/>
    <col min="7" max="7" width="5.75" customWidth="1"/>
    <col min="9" max="9" width="10" customWidth="1"/>
  </cols>
  <sheetData>
    <row r="1" spans="1:9">
      <c r="A1" s="86" t="s">
        <v>41</v>
      </c>
      <c r="B1" s="211"/>
      <c r="C1" s="19"/>
      <c r="D1" s="19"/>
      <c r="E1" s="56"/>
      <c r="F1" s="56"/>
      <c r="G1" s="19"/>
      <c r="H1" s="261" t="s">
        <v>17</v>
      </c>
      <c r="I1" s="261"/>
    </row>
    <row r="2" spans="1:9" ht="27.75">
      <c r="A2" s="43" t="s">
        <v>1</v>
      </c>
      <c r="B2" s="44" t="s">
        <v>2</v>
      </c>
      <c r="C2" s="43" t="s">
        <v>3</v>
      </c>
      <c r="D2" s="43" t="s">
        <v>4</v>
      </c>
      <c r="E2" s="45" t="s">
        <v>5</v>
      </c>
      <c r="F2" s="45" t="s">
        <v>6</v>
      </c>
      <c r="G2" s="43" t="s">
        <v>7</v>
      </c>
      <c r="H2" s="212" t="s">
        <v>8</v>
      </c>
      <c r="I2" s="241" t="s">
        <v>9</v>
      </c>
    </row>
    <row r="3" spans="1:9" ht="41.25" customHeight="1">
      <c r="A3" s="242">
        <v>1</v>
      </c>
      <c r="B3" s="243" t="s">
        <v>81</v>
      </c>
      <c r="C3" s="244" t="s">
        <v>74</v>
      </c>
      <c r="D3" s="242">
        <v>8</v>
      </c>
      <c r="E3" s="34"/>
      <c r="F3" s="245">
        <f>E3*D3</f>
        <v>0</v>
      </c>
      <c r="G3" s="246"/>
      <c r="H3" s="216">
        <f>F3+(F3*G3)</f>
        <v>0</v>
      </c>
      <c r="I3" s="247"/>
    </row>
    <row r="4" spans="1:9" ht="49.5" customHeight="1">
      <c r="A4" s="253">
        <v>2</v>
      </c>
      <c r="B4" s="254" t="s">
        <v>78</v>
      </c>
      <c r="C4" s="255" t="s">
        <v>11</v>
      </c>
      <c r="D4" s="253">
        <v>3</v>
      </c>
      <c r="E4" s="256"/>
      <c r="F4" s="245">
        <f t="shared" ref="F4:F6" si="0">E4*D4</f>
        <v>0</v>
      </c>
      <c r="G4" s="257"/>
      <c r="H4" s="216">
        <f t="shared" ref="H4:H6" si="1">F4+(F4*G4)</f>
        <v>0</v>
      </c>
      <c r="I4" s="258"/>
    </row>
    <row r="5" spans="1:9" ht="61.5" customHeight="1">
      <c r="A5" s="259">
        <v>3</v>
      </c>
      <c r="B5" s="254" t="s">
        <v>79</v>
      </c>
      <c r="C5" s="255" t="s">
        <v>11</v>
      </c>
      <c r="D5" s="253">
        <v>1</v>
      </c>
      <c r="E5" s="256"/>
      <c r="F5" s="245">
        <f t="shared" si="0"/>
        <v>0</v>
      </c>
      <c r="G5" s="257"/>
      <c r="H5" s="216">
        <f t="shared" si="1"/>
        <v>0</v>
      </c>
      <c r="I5" s="258"/>
    </row>
    <row r="6" spans="1:9" ht="78.75" customHeight="1">
      <c r="A6" s="253">
        <v>4</v>
      </c>
      <c r="B6" s="254" t="s">
        <v>80</v>
      </c>
      <c r="C6" s="255" t="s">
        <v>11</v>
      </c>
      <c r="D6" s="253">
        <v>1</v>
      </c>
      <c r="E6" s="256"/>
      <c r="F6" s="245">
        <f t="shared" si="0"/>
        <v>0</v>
      </c>
      <c r="G6" s="257"/>
      <c r="H6" s="216">
        <f t="shared" si="1"/>
        <v>0</v>
      </c>
      <c r="I6" s="258"/>
    </row>
    <row r="7" spans="1:9">
      <c r="A7" s="188"/>
      <c r="B7" s="188"/>
      <c r="C7" s="188"/>
      <c r="D7" s="248"/>
      <c r="E7" s="249" t="s">
        <v>19</v>
      </c>
      <c r="F7" s="250">
        <f>SUM(F3)</f>
        <v>0</v>
      </c>
      <c r="G7" s="251"/>
      <c r="H7" s="249">
        <f>SUM(H3)</f>
        <v>0</v>
      </c>
      <c r="I7" s="238"/>
    </row>
    <row r="10" spans="1:9" ht="15">
      <c r="B10" s="221" t="s">
        <v>13</v>
      </c>
    </row>
    <row r="11" spans="1:9" s="252" customFormat="1" ht="56.25">
      <c r="B11" s="260" t="s">
        <v>77</v>
      </c>
    </row>
    <row r="12" spans="1:9" s="252" customFormat="1">
      <c r="B12" s="260"/>
    </row>
    <row r="13" spans="1:9">
      <c r="B13" s="262" t="s">
        <v>14</v>
      </c>
      <c r="C13" s="262"/>
      <c r="D13" s="262"/>
      <c r="E13" s="262"/>
      <c r="F13" s="262"/>
      <c r="G13" s="262"/>
      <c r="H13" s="262"/>
      <c r="I13" s="262"/>
    </row>
    <row r="14" spans="1:9">
      <c r="B14" s="262" t="s">
        <v>15</v>
      </c>
      <c r="C14" s="262"/>
      <c r="D14" s="262"/>
      <c r="E14" s="262"/>
      <c r="F14" s="262"/>
      <c r="G14" s="262"/>
      <c r="H14" s="262"/>
      <c r="I14" s="262"/>
    </row>
    <row r="15" spans="1:9">
      <c r="B15" s="263" t="s">
        <v>16</v>
      </c>
      <c r="C15" s="263"/>
      <c r="D15" s="263"/>
      <c r="E15" s="263"/>
      <c r="F15" s="263"/>
      <c r="G15" s="263"/>
      <c r="H15" s="263"/>
      <c r="I15" s="263"/>
    </row>
  </sheetData>
  <mergeCells count="4">
    <mergeCell ref="H1:I1"/>
    <mergeCell ref="B13:I13"/>
    <mergeCell ref="B14:I14"/>
    <mergeCell ref="B15:I15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ME35"/>
  <sheetViews>
    <sheetView topLeftCell="B1" zoomScaleNormal="100" workbookViewId="0">
      <selection activeCell="B2" sqref="B2"/>
    </sheetView>
  </sheetViews>
  <sheetFormatPr defaultColWidth="8.125" defaultRowHeight="15"/>
  <cols>
    <col min="1" max="1" width="2.25" hidden="1" customWidth="1"/>
    <col min="2" max="2" width="4" style="3" customWidth="1"/>
    <col min="3" max="3" width="58.5" style="3" customWidth="1"/>
    <col min="4" max="4" width="4.5" style="3" customWidth="1"/>
    <col min="5" max="5" width="5.75" style="3" customWidth="1"/>
    <col min="6" max="6" width="8.125" style="70"/>
    <col min="7" max="7" width="10.125" style="70" customWidth="1"/>
    <col min="8" max="8" width="5.875" style="3" customWidth="1"/>
    <col min="9" max="9" width="10.375" style="70" customWidth="1"/>
    <col min="10" max="10" width="10.125" style="3" customWidth="1"/>
    <col min="11" max="1019" width="8.125" style="3"/>
    <col min="1020" max="1020" width="9" customWidth="1"/>
    <col min="1021" max="1022" width="8.625" customWidth="1"/>
  </cols>
  <sheetData>
    <row r="1" spans="2:10">
      <c r="B1" s="71" t="s">
        <v>76</v>
      </c>
      <c r="C1" s="19"/>
      <c r="D1" s="19"/>
      <c r="E1" s="19"/>
      <c r="F1" s="72"/>
      <c r="G1" s="72"/>
      <c r="H1" s="19"/>
      <c r="I1" s="269" t="s">
        <v>17</v>
      </c>
      <c r="J1" s="269"/>
    </row>
    <row r="2" spans="2:10" ht="37.5" customHeight="1">
      <c r="B2" s="73" t="s">
        <v>1</v>
      </c>
      <c r="C2" s="74" t="s">
        <v>2</v>
      </c>
      <c r="D2" s="73" t="s">
        <v>3</v>
      </c>
      <c r="E2" s="73" t="s">
        <v>4</v>
      </c>
      <c r="F2" s="75" t="s">
        <v>5</v>
      </c>
      <c r="G2" s="75" t="s">
        <v>6</v>
      </c>
      <c r="H2" s="73" t="s">
        <v>7</v>
      </c>
      <c r="I2" s="76" t="s">
        <v>8</v>
      </c>
      <c r="J2" s="226" t="s">
        <v>9</v>
      </c>
    </row>
    <row r="3" spans="2:10" ht="45.75" customHeight="1">
      <c r="B3" s="13">
        <v>1</v>
      </c>
      <c r="C3" s="12" t="s">
        <v>29</v>
      </c>
      <c r="D3" s="51" t="s">
        <v>11</v>
      </c>
      <c r="E3" s="77">
        <v>700</v>
      </c>
      <c r="F3" s="51"/>
      <c r="G3" s="51">
        <f>E3*F3</f>
        <v>0</v>
      </c>
      <c r="H3" s="50">
        <v>0.08</v>
      </c>
      <c r="I3" s="51">
        <f>G3+(G3*H3)</f>
        <v>0</v>
      </c>
      <c r="J3" s="228">
        <f>G3*3.6%</f>
        <v>0</v>
      </c>
    </row>
    <row r="4" spans="2:10" ht="72.75" customHeight="1">
      <c r="B4" s="13">
        <v>2</v>
      </c>
      <c r="C4" s="12" t="s">
        <v>30</v>
      </c>
      <c r="D4" s="51" t="s">
        <v>11</v>
      </c>
      <c r="E4" s="77">
        <v>600</v>
      </c>
      <c r="F4" s="51"/>
      <c r="G4" s="78">
        <f>E4*F4</f>
        <v>0</v>
      </c>
      <c r="H4" s="50">
        <v>0.08</v>
      </c>
      <c r="I4" s="78">
        <f>G4+(G4*H4)</f>
        <v>0</v>
      </c>
      <c r="J4" s="228">
        <f>G4*3.6%</f>
        <v>0</v>
      </c>
    </row>
    <row r="5" spans="2:10">
      <c r="B5" s="39"/>
      <c r="C5" s="19"/>
      <c r="D5" s="19"/>
      <c r="E5" s="19"/>
      <c r="F5" s="79" t="s">
        <v>19</v>
      </c>
      <c r="G5" s="80">
        <f>G3+G4</f>
        <v>0</v>
      </c>
      <c r="H5" s="81"/>
      <c r="I5" s="80">
        <f>I3+I4</f>
        <v>0</v>
      </c>
      <c r="J5" s="229"/>
    </row>
    <row r="6" spans="2:10">
      <c r="F6" s="82"/>
    </row>
    <row r="9" spans="2:10">
      <c r="C9" s="270" t="s">
        <v>13</v>
      </c>
      <c r="D9" s="270"/>
      <c r="E9" s="270"/>
      <c r="F9" s="268"/>
      <c r="G9" s="268"/>
      <c r="H9" s="268"/>
      <c r="I9" s="268"/>
    </row>
    <row r="10" spans="2:10">
      <c r="C10" s="268"/>
      <c r="D10" s="268"/>
      <c r="E10" s="268"/>
      <c r="F10" s="268"/>
      <c r="G10" s="268"/>
      <c r="H10" s="268"/>
      <c r="I10" s="268"/>
    </row>
    <row r="11" spans="2:10">
      <c r="C11" s="262" t="s">
        <v>14</v>
      </c>
      <c r="D11" s="262"/>
      <c r="E11" s="262"/>
      <c r="F11" s="262"/>
      <c r="G11" s="262"/>
      <c r="H11" s="262"/>
      <c r="I11" s="262"/>
    </row>
    <row r="12" spans="2:10">
      <c r="C12" s="262" t="s">
        <v>15</v>
      </c>
      <c r="D12" s="262"/>
      <c r="E12" s="262"/>
      <c r="F12" s="262"/>
      <c r="G12" s="262"/>
      <c r="H12" s="262"/>
      <c r="I12" s="262"/>
    </row>
    <row r="13" spans="2:10">
      <c r="C13" s="268"/>
      <c r="D13" s="268"/>
      <c r="E13" s="268"/>
      <c r="F13" s="268"/>
      <c r="G13" s="268"/>
      <c r="H13" s="268"/>
      <c r="I13" s="268"/>
    </row>
    <row r="14" spans="2:10">
      <c r="C14" s="262" t="s">
        <v>16</v>
      </c>
      <c r="D14" s="262"/>
      <c r="E14" s="262"/>
      <c r="F14" s="262"/>
      <c r="G14" s="262"/>
      <c r="H14" s="42"/>
      <c r="I14" s="84"/>
    </row>
    <row r="35" spans="6:9" s="16" customFormat="1">
      <c r="F35" s="85"/>
      <c r="G35" s="85"/>
      <c r="I35" s="85"/>
    </row>
  </sheetData>
  <mergeCells count="8">
    <mergeCell ref="C12:I12"/>
    <mergeCell ref="C13:I13"/>
    <mergeCell ref="C14:G14"/>
    <mergeCell ref="I1:J1"/>
    <mergeCell ref="C9:E9"/>
    <mergeCell ref="F9:I9"/>
    <mergeCell ref="C10:I10"/>
    <mergeCell ref="C11:I11"/>
  </mergeCells>
  <pageMargins left="0.7" right="0.7" top="1.14375" bottom="1.143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AMD15"/>
  <sheetViews>
    <sheetView zoomScaleNormal="100" workbookViewId="0"/>
  </sheetViews>
  <sheetFormatPr defaultColWidth="8.125" defaultRowHeight="15"/>
  <cols>
    <col min="1" max="1" width="4.125" style="3" customWidth="1"/>
    <col min="2" max="2" width="63.25" style="3" customWidth="1"/>
    <col min="3" max="3" width="4.375" style="3" customWidth="1"/>
    <col min="4" max="4" width="5.5" style="3" customWidth="1"/>
    <col min="5" max="5" width="8.125" style="4"/>
    <col min="6" max="6" width="9.75" style="4" customWidth="1"/>
    <col min="7" max="7" width="5.875" style="3" customWidth="1"/>
    <col min="8" max="8" width="8.125" style="4"/>
    <col min="9" max="9" width="9" style="3" customWidth="1"/>
    <col min="10" max="1018" width="8.125" style="3"/>
    <col min="1019" max="1019" width="9" customWidth="1"/>
    <col min="1020" max="1022" width="8.625" customWidth="1"/>
  </cols>
  <sheetData>
    <row r="1" spans="1:9">
      <c r="A1" s="86" t="s">
        <v>18</v>
      </c>
      <c r="B1" s="19"/>
      <c r="C1" s="19"/>
      <c r="D1" s="19"/>
      <c r="E1" s="56"/>
      <c r="F1" s="56"/>
      <c r="G1" s="19"/>
      <c r="H1" s="69" t="s">
        <v>17</v>
      </c>
    </row>
    <row r="2" spans="1:9" ht="42" customHeight="1">
      <c r="A2" s="7" t="s">
        <v>1</v>
      </c>
      <c r="B2" s="44" t="s">
        <v>2</v>
      </c>
      <c r="C2" s="43" t="s">
        <v>3</v>
      </c>
      <c r="D2" s="43" t="s">
        <v>4</v>
      </c>
      <c r="E2" s="45" t="s">
        <v>5</v>
      </c>
      <c r="F2" s="45" t="s">
        <v>6</v>
      </c>
      <c r="G2" s="43" t="s">
        <v>7</v>
      </c>
      <c r="H2" s="52" t="s">
        <v>8</v>
      </c>
      <c r="I2" s="226" t="s">
        <v>9</v>
      </c>
    </row>
    <row r="3" spans="1:9" ht="18" customHeight="1">
      <c r="A3" s="1">
        <v>1</v>
      </c>
      <c r="B3" s="33" t="s">
        <v>32</v>
      </c>
      <c r="C3" s="87" t="s">
        <v>11</v>
      </c>
      <c r="D3" s="87">
        <v>30</v>
      </c>
      <c r="E3" s="88"/>
      <c r="F3" s="88">
        <f>E3*D3</f>
        <v>0</v>
      </c>
      <c r="G3" s="89">
        <v>0.08</v>
      </c>
      <c r="H3" s="90">
        <f>F3+(F3*G3)</f>
        <v>0</v>
      </c>
      <c r="I3" s="224"/>
    </row>
    <row r="4" spans="1:9" ht="22.5" customHeight="1">
      <c r="A4" s="13">
        <v>2</v>
      </c>
      <c r="B4" s="91" t="s">
        <v>33</v>
      </c>
      <c r="C4" s="38" t="s">
        <v>11</v>
      </c>
      <c r="D4" s="38">
        <v>30</v>
      </c>
      <c r="E4" s="18"/>
      <c r="F4" s="92">
        <f>E4*D4</f>
        <v>0</v>
      </c>
      <c r="G4" s="89">
        <v>0.08</v>
      </c>
      <c r="H4" s="93">
        <f>F4+(F4*G4)</f>
        <v>0</v>
      </c>
      <c r="I4" s="224"/>
    </row>
    <row r="5" spans="1:9">
      <c r="A5" s="37">
        <v>3</v>
      </c>
      <c r="B5" s="94" t="s">
        <v>34</v>
      </c>
      <c r="C5" s="37" t="s">
        <v>11</v>
      </c>
      <c r="D5" s="37">
        <v>20</v>
      </c>
      <c r="E5" s="17"/>
      <c r="F5" s="88">
        <f>E5*D5</f>
        <v>0</v>
      </c>
      <c r="G5" s="89">
        <v>0.08</v>
      </c>
      <c r="H5" s="95">
        <f>F5+(F5*G5)</f>
        <v>0</v>
      </c>
      <c r="I5" s="224"/>
    </row>
    <row r="6" spans="1:9">
      <c r="A6" s="96"/>
      <c r="B6" s="57"/>
      <c r="C6" s="57"/>
      <c r="D6" s="57"/>
      <c r="E6" s="97" t="s">
        <v>19</v>
      </c>
      <c r="F6" s="98">
        <f>F3+F4+F5</f>
        <v>0</v>
      </c>
      <c r="G6" s="99"/>
      <c r="H6" s="46">
        <f>H3+H4+H5</f>
        <v>0</v>
      </c>
      <c r="I6" s="227"/>
    </row>
    <row r="7" spans="1:9">
      <c r="A7" s="39"/>
      <c r="B7" s="39"/>
      <c r="C7" s="39"/>
      <c r="D7" s="39"/>
      <c r="E7" s="100"/>
      <c r="F7" s="101"/>
      <c r="G7" s="39"/>
      <c r="H7" s="101"/>
    </row>
    <row r="8" spans="1:9">
      <c r="A8" s="39"/>
      <c r="B8" s="39"/>
      <c r="C8" s="39"/>
      <c r="D8" s="39"/>
      <c r="E8" s="101"/>
      <c r="F8" s="101"/>
      <c r="G8" s="39"/>
      <c r="H8" s="101"/>
    </row>
    <row r="9" spans="1:9">
      <c r="A9" s="39"/>
      <c r="B9" s="39"/>
      <c r="C9" s="39"/>
      <c r="D9" s="39"/>
      <c r="E9" s="101"/>
      <c r="F9" s="101"/>
      <c r="G9" s="39"/>
      <c r="H9" s="101"/>
    </row>
    <row r="10" spans="1:9">
      <c r="A10" s="39"/>
      <c r="B10" s="270" t="s">
        <v>13</v>
      </c>
      <c r="C10" s="270"/>
      <c r="D10" s="270"/>
      <c r="E10" s="268"/>
      <c r="F10" s="268"/>
      <c r="G10" s="268"/>
      <c r="H10" s="268"/>
    </row>
    <row r="11" spans="1:9">
      <c r="A11" s="39"/>
      <c r="B11" s="268"/>
      <c r="C11" s="268"/>
      <c r="D11" s="268"/>
      <c r="E11" s="268"/>
      <c r="F11" s="268"/>
      <c r="G11" s="268"/>
      <c r="H11" s="268"/>
    </row>
    <row r="12" spans="1:9">
      <c r="A12" s="39"/>
      <c r="B12" s="262" t="s">
        <v>14</v>
      </c>
      <c r="C12" s="262"/>
      <c r="D12" s="262"/>
      <c r="E12" s="262"/>
      <c r="F12" s="262"/>
      <c r="G12" s="262"/>
      <c r="H12" s="262"/>
    </row>
    <row r="13" spans="1:9">
      <c r="A13" s="39"/>
      <c r="B13" s="262" t="s">
        <v>15</v>
      </c>
      <c r="C13" s="262"/>
      <c r="D13" s="262"/>
      <c r="E13" s="262"/>
      <c r="F13" s="262"/>
      <c r="G13" s="262"/>
      <c r="H13" s="262"/>
    </row>
    <row r="14" spans="1:9">
      <c r="A14" s="39"/>
      <c r="B14" s="268"/>
      <c r="C14" s="268"/>
      <c r="D14" s="268"/>
      <c r="E14" s="268"/>
      <c r="F14" s="268"/>
      <c r="G14" s="268"/>
      <c r="H14" s="268"/>
    </row>
    <row r="15" spans="1:9">
      <c r="A15" s="39"/>
      <c r="B15" s="262" t="s">
        <v>16</v>
      </c>
      <c r="C15" s="262"/>
      <c r="D15" s="262"/>
      <c r="E15" s="262"/>
      <c r="F15" s="262"/>
      <c r="G15" s="262"/>
      <c r="H15" s="262"/>
    </row>
  </sheetData>
  <mergeCells count="7">
    <mergeCell ref="B14:H14"/>
    <mergeCell ref="B15:H15"/>
    <mergeCell ref="B10:D10"/>
    <mergeCell ref="E10:H10"/>
    <mergeCell ref="B11:H11"/>
    <mergeCell ref="B12:H12"/>
    <mergeCell ref="B13:H13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AMH18"/>
  <sheetViews>
    <sheetView zoomScaleNormal="100" workbookViewId="0">
      <selection activeCell="A2" sqref="A2"/>
    </sheetView>
  </sheetViews>
  <sheetFormatPr defaultColWidth="8.125" defaultRowHeight="15"/>
  <cols>
    <col min="1" max="1" width="3.5" style="3" customWidth="1"/>
    <col min="2" max="2" width="64.625" style="3" customWidth="1"/>
    <col min="3" max="3" width="4.5" style="3" customWidth="1"/>
    <col min="4" max="4" width="6.125" style="3" customWidth="1"/>
    <col min="5" max="5" width="8.125" style="58"/>
    <col min="6" max="6" width="10.625" style="22" customWidth="1"/>
    <col min="7" max="7" width="4.375" style="3" customWidth="1"/>
    <col min="8" max="8" width="10.25" style="4" bestFit="1" customWidth="1"/>
    <col min="9" max="9" width="10.875" style="126" customWidth="1"/>
    <col min="10" max="1020" width="8.125" style="3"/>
    <col min="1021" max="1021" width="9" customWidth="1"/>
    <col min="1022" max="1022" width="8.625" customWidth="1"/>
  </cols>
  <sheetData>
    <row r="1" spans="1:1022">
      <c r="A1" s="127" t="s">
        <v>20</v>
      </c>
      <c r="B1" s="6"/>
      <c r="C1" s="6"/>
      <c r="D1" s="6"/>
      <c r="E1" s="128"/>
      <c r="F1" s="129"/>
      <c r="G1" s="271" t="s">
        <v>17</v>
      </c>
      <c r="H1" s="271"/>
      <c r="I1" s="271"/>
    </row>
    <row r="2" spans="1:1022" s="25" customFormat="1" ht="27">
      <c r="A2" s="130" t="s">
        <v>1</v>
      </c>
      <c r="B2" s="131" t="s">
        <v>2</v>
      </c>
      <c r="C2" s="130" t="s">
        <v>3</v>
      </c>
      <c r="D2" s="130" t="s">
        <v>4</v>
      </c>
      <c r="E2" s="132" t="s">
        <v>5</v>
      </c>
      <c r="F2" s="132" t="s">
        <v>6</v>
      </c>
      <c r="G2" s="130" t="s">
        <v>7</v>
      </c>
      <c r="H2" s="133" t="s">
        <v>8</v>
      </c>
      <c r="I2" s="226" t="s">
        <v>9</v>
      </c>
      <c r="AMG2" s="26"/>
      <c r="AMH2" s="26"/>
    </row>
    <row r="3" spans="1:1022">
      <c r="A3" s="134">
        <v>1</v>
      </c>
      <c r="B3" s="135" t="s">
        <v>42</v>
      </c>
      <c r="C3" s="27" t="s">
        <v>12</v>
      </c>
      <c r="D3" s="27">
        <v>50</v>
      </c>
      <c r="E3" s="136"/>
      <c r="F3" s="137">
        <f>D3*E3</f>
        <v>0</v>
      </c>
      <c r="G3" s="138">
        <v>0.08</v>
      </c>
      <c r="H3" s="139">
        <f t="shared" ref="H3:H11" si="0">F3+(F3*G3)</f>
        <v>0</v>
      </c>
      <c r="I3" s="224"/>
    </row>
    <row r="4" spans="1:1022" ht="15" customHeight="1">
      <c r="A4" s="134">
        <v>2</v>
      </c>
      <c r="B4" s="135" t="s">
        <v>43</v>
      </c>
      <c r="C4" s="27" t="s">
        <v>37</v>
      </c>
      <c r="D4" s="27">
        <v>1</v>
      </c>
      <c r="E4" s="136"/>
      <c r="F4" s="137">
        <f t="shared" ref="F4:F11" si="1">E4*D4</f>
        <v>0</v>
      </c>
      <c r="G4" s="138">
        <v>0.08</v>
      </c>
      <c r="H4" s="139">
        <f t="shared" si="0"/>
        <v>0</v>
      </c>
      <c r="I4" s="224"/>
    </row>
    <row r="5" spans="1:1022" ht="18.75" customHeight="1">
      <c r="A5" s="134">
        <v>3</v>
      </c>
      <c r="B5" s="135" t="s">
        <v>44</v>
      </c>
      <c r="C5" s="27" t="s">
        <v>12</v>
      </c>
      <c r="D5" s="27">
        <v>10</v>
      </c>
      <c r="E5" s="136"/>
      <c r="F5" s="137">
        <f t="shared" si="1"/>
        <v>0</v>
      </c>
      <c r="G5" s="138">
        <v>0.08</v>
      </c>
      <c r="H5" s="139">
        <f t="shared" si="0"/>
        <v>0</v>
      </c>
      <c r="I5" s="224"/>
    </row>
    <row r="6" spans="1:1022" ht="30.75" customHeight="1">
      <c r="A6" s="140">
        <v>4</v>
      </c>
      <c r="B6" s="141" t="s">
        <v>45</v>
      </c>
      <c r="C6" s="30" t="s">
        <v>12</v>
      </c>
      <c r="D6" s="30">
        <v>30</v>
      </c>
      <c r="E6" s="142"/>
      <c r="F6" s="143">
        <f t="shared" si="1"/>
        <v>0</v>
      </c>
      <c r="G6" s="138">
        <v>0.08</v>
      </c>
      <c r="H6" s="144">
        <f t="shared" si="0"/>
        <v>0</v>
      </c>
      <c r="I6" s="224"/>
    </row>
    <row r="7" spans="1:1022" ht="58.5" customHeight="1">
      <c r="A7" s="140">
        <v>5</v>
      </c>
      <c r="B7" s="145" t="s">
        <v>46</v>
      </c>
      <c r="C7" s="30" t="s">
        <v>12</v>
      </c>
      <c r="D7" s="30">
        <v>1500</v>
      </c>
      <c r="E7" s="142"/>
      <c r="F7" s="143">
        <f t="shared" si="1"/>
        <v>0</v>
      </c>
      <c r="G7" s="138">
        <v>0.08</v>
      </c>
      <c r="H7" s="144">
        <f t="shared" si="0"/>
        <v>0</v>
      </c>
      <c r="I7" s="224"/>
    </row>
    <row r="8" spans="1:1022" ht="48" customHeight="1">
      <c r="A8" s="140">
        <v>6</v>
      </c>
      <c r="B8" s="145" t="s">
        <v>47</v>
      </c>
      <c r="C8" s="30" t="s">
        <v>12</v>
      </c>
      <c r="D8" s="30">
        <v>30</v>
      </c>
      <c r="E8" s="142"/>
      <c r="F8" s="143">
        <f t="shared" si="1"/>
        <v>0</v>
      </c>
      <c r="G8" s="138">
        <v>0.08</v>
      </c>
      <c r="H8" s="144">
        <f t="shared" si="0"/>
        <v>0</v>
      </c>
      <c r="I8" s="224"/>
    </row>
    <row r="9" spans="1:1022">
      <c r="A9" s="134">
        <v>7</v>
      </c>
      <c r="B9" s="135" t="s">
        <v>48</v>
      </c>
      <c r="C9" s="27" t="s">
        <v>12</v>
      </c>
      <c r="D9" s="27">
        <v>160</v>
      </c>
      <c r="E9" s="136"/>
      <c r="F9" s="137">
        <f t="shared" si="1"/>
        <v>0</v>
      </c>
      <c r="G9" s="138">
        <v>0.08</v>
      </c>
      <c r="H9" s="144">
        <f t="shared" si="0"/>
        <v>0</v>
      </c>
      <c r="I9" s="224"/>
    </row>
    <row r="10" spans="1:1022" ht="18">
      <c r="A10" s="134">
        <v>8</v>
      </c>
      <c r="B10" s="135" t="s">
        <v>49</v>
      </c>
      <c r="C10" s="27" t="s">
        <v>37</v>
      </c>
      <c r="D10" s="27">
        <v>2</v>
      </c>
      <c r="E10" s="136"/>
      <c r="F10" s="137">
        <f t="shared" si="1"/>
        <v>0</v>
      </c>
      <c r="G10" s="138">
        <v>0.08</v>
      </c>
      <c r="H10" s="144">
        <f t="shared" si="0"/>
        <v>0</v>
      </c>
      <c r="I10" s="224"/>
    </row>
    <row r="11" spans="1:1022" ht="18" customHeight="1">
      <c r="A11" s="134">
        <v>9</v>
      </c>
      <c r="B11" s="135" t="s">
        <v>50</v>
      </c>
      <c r="C11" s="27" t="s">
        <v>12</v>
      </c>
      <c r="D11" s="27">
        <v>80</v>
      </c>
      <c r="E11" s="136"/>
      <c r="F11" s="137">
        <f t="shared" si="1"/>
        <v>0</v>
      </c>
      <c r="G11" s="138">
        <v>0.08</v>
      </c>
      <c r="H11" s="144">
        <f t="shared" si="0"/>
        <v>0</v>
      </c>
      <c r="I11" s="224"/>
    </row>
    <row r="12" spans="1:1022">
      <c r="A12" s="146"/>
      <c r="B12" s="117"/>
      <c r="C12" s="117"/>
      <c r="D12" s="118"/>
      <c r="E12" s="40" t="s">
        <v>19</v>
      </c>
      <c r="F12" s="41">
        <f>SUM(F3:F11)</f>
        <v>0</v>
      </c>
      <c r="G12" s="105"/>
      <c r="H12" s="147">
        <f>SUM(H3:H11)</f>
        <v>0</v>
      </c>
      <c r="I12" s="227"/>
    </row>
    <row r="13" spans="1:1022">
      <c r="B13" s="266" t="s">
        <v>13</v>
      </c>
      <c r="C13" s="266"/>
      <c r="D13" s="266"/>
      <c r="E13" s="264"/>
      <c r="F13" s="264"/>
      <c r="G13" s="264"/>
      <c r="H13" s="264"/>
    </row>
    <row r="14" spans="1:1022">
      <c r="B14" s="264"/>
      <c r="C14" s="264"/>
      <c r="D14" s="264"/>
      <c r="E14" s="264"/>
      <c r="F14" s="264"/>
      <c r="G14" s="264"/>
      <c r="H14" s="264"/>
    </row>
    <row r="15" spans="1:1022">
      <c r="B15" s="263" t="s">
        <v>14</v>
      </c>
      <c r="C15" s="263"/>
      <c r="D15" s="263"/>
      <c r="E15" s="263"/>
      <c r="F15" s="263"/>
      <c r="G15" s="263"/>
      <c r="H15" s="263"/>
    </row>
    <row r="16" spans="1:1022">
      <c r="B16" s="263" t="s">
        <v>15</v>
      </c>
      <c r="C16" s="263"/>
      <c r="D16" s="263"/>
      <c r="E16" s="263"/>
      <c r="F16" s="263"/>
      <c r="G16" s="263"/>
      <c r="H16" s="263"/>
    </row>
    <row r="17" spans="2:8">
      <c r="B17" s="264"/>
      <c r="C17" s="264"/>
      <c r="D17" s="264"/>
      <c r="E17" s="264"/>
      <c r="F17" s="264"/>
      <c r="G17" s="264"/>
      <c r="H17" s="264"/>
    </row>
    <row r="18" spans="2:8">
      <c r="B18" s="263" t="s">
        <v>16</v>
      </c>
      <c r="C18" s="263"/>
      <c r="D18" s="263"/>
      <c r="E18" s="263"/>
      <c r="F18" s="263"/>
      <c r="G18" s="5"/>
      <c r="H18" s="47"/>
    </row>
  </sheetData>
  <mergeCells count="8">
    <mergeCell ref="B16:H16"/>
    <mergeCell ref="B17:H17"/>
    <mergeCell ref="B18:F18"/>
    <mergeCell ref="G1:I1"/>
    <mergeCell ref="B13:D13"/>
    <mergeCell ref="E13:H13"/>
    <mergeCell ref="B14:H14"/>
    <mergeCell ref="B15:H15"/>
  </mergeCells>
  <pageMargins left="0.7" right="0.7" top="1.14375" bottom="1.14375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I13"/>
  <sheetViews>
    <sheetView zoomScaleNormal="100" workbookViewId="0">
      <selection activeCell="A2" sqref="A2"/>
    </sheetView>
  </sheetViews>
  <sheetFormatPr defaultColWidth="8.625" defaultRowHeight="14.25"/>
  <cols>
    <col min="1" max="1" width="4.625" customWidth="1"/>
    <col min="2" max="2" width="64.25" style="83" customWidth="1"/>
    <col min="3" max="3" width="4.75" style="83" customWidth="1"/>
    <col min="4" max="4" width="4.875" customWidth="1"/>
    <col min="5" max="5" width="7.125" style="108" customWidth="1"/>
    <col min="6" max="6" width="10.625" style="108" customWidth="1"/>
    <col min="7" max="7" width="6.75" customWidth="1"/>
    <col min="8" max="8" width="7.5" style="108" customWidth="1"/>
    <col min="9" max="9" width="10" customWidth="1"/>
  </cols>
  <sheetData>
    <row r="1" spans="1:9" ht="15">
      <c r="A1" s="150" t="s">
        <v>21</v>
      </c>
      <c r="B1" s="39"/>
      <c r="C1" s="39"/>
      <c r="D1" s="3"/>
      <c r="E1" s="4"/>
      <c r="F1" s="4"/>
      <c r="G1" s="272" t="s">
        <v>17</v>
      </c>
      <c r="H1" s="272"/>
    </row>
    <row r="2" spans="1:9" ht="32.25" customHeight="1">
      <c r="A2" s="121" t="s">
        <v>1</v>
      </c>
      <c r="B2" s="121" t="s">
        <v>2</v>
      </c>
      <c r="C2" s="121" t="s">
        <v>3</v>
      </c>
      <c r="D2" s="121" t="s">
        <v>4</v>
      </c>
      <c r="E2" s="122" t="s">
        <v>5</v>
      </c>
      <c r="F2" s="122" t="s">
        <v>6</v>
      </c>
      <c r="G2" s="121" t="s">
        <v>7</v>
      </c>
      <c r="H2" s="122" t="s">
        <v>8</v>
      </c>
      <c r="I2" s="226" t="s">
        <v>9</v>
      </c>
    </row>
    <row r="3" spans="1:9" s="10" customFormat="1" ht="159.94999999999999" customHeight="1">
      <c r="A3" s="123">
        <v>1</v>
      </c>
      <c r="B3" s="104" t="s">
        <v>51</v>
      </c>
      <c r="C3" s="1" t="s">
        <v>11</v>
      </c>
      <c r="D3" s="1">
        <v>20</v>
      </c>
      <c r="E3" s="9"/>
      <c r="F3" s="151">
        <f>D3*E3</f>
        <v>0</v>
      </c>
      <c r="G3" s="125">
        <v>0.08</v>
      </c>
      <c r="H3" s="152">
        <f>F3+(F3*G3)</f>
        <v>0</v>
      </c>
      <c r="I3" s="233"/>
    </row>
    <row r="4" spans="1:9">
      <c r="A4" s="39"/>
      <c r="B4" s="120"/>
      <c r="C4" s="120"/>
      <c r="D4" s="153"/>
      <c r="E4" s="20" t="s">
        <v>19</v>
      </c>
      <c r="F4" s="20">
        <f>F3</f>
        <v>0</v>
      </c>
      <c r="G4" s="105"/>
      <c r="H4" s="154">
        <f>H3</f>
        <v>0</v>
      </c>
      <c r="I4" s="232"/>
    </row>
    <row r="5" spans="1:9" ht="15">
      <c r="A5" s="3"/>
      <c r="B5" s="3"/>
      <c r="C5" s="3"/>
      <c r="D5" s="3"/>
      <c r="E5" s="4"/>
      <c r="F5" s="4"/>
      <c r="G5" s="3"/>
      <c r="H5" s="4"/>
    </row>
    <row r="6" spans="1:9" ht="15">
      <c r="A6" s="3"/>
      <c r="B6" s="3"/>
      <c r="C6" s="3"/>
      <c r="D6" s="3"/>
      <c r="E6" s="4"/>
      <c r="F6" s="4"/>
      <c r="G6" s="3"/>
      <c r="H6" s="4"/>
    </row>
    <row r="7" spans="1:9" ht="15">
      <c r="A7" s="3"/>
      <c r="B7" s="3"/>
      <c r="C7" s="3"/>
      <c r="D7" s="3"/>
      <c r="E7" s="4"/>
      <c r="F7" s="4"/>
      <c r="G7" s="3"/>
      <c r="H7" s="4"/>
    </row>
    <row r="8" spans="1:9" ht="15">
      <c r="A8" s="3"/>
      <c r="B8" s="266" t="s">
        <v>13</v>
      </c>
      <c r="C8" s="266"/>
      <c r="D8" s="266"/>
      <c r="E8" s="264"/>
      <c r="F8" s="264"/>
      <c r="G8" s="264"/>
      <c r="H8" s="264"/>
    </row>
    <row r="9" spans="1:9" ht="15">
      <c r="A9" s="3"/>
      <c r="B9" s="264"/>
      <c r="C9" s="264"/>
      <c r="D9" s="264"/>
      <c r="E9" s="264"/>
      <c r="F9" s="264"/>
      <c r="G9" s="264"/>
      <c r="H9" s="264"/>
    </row>
    <row r="10" spans="1:9" ht="15">
      <c r="A10" s="3"/>
      <c r="B10" s="263" t="s">
        <v>14</v>
      </c>
      <c r="C10" s="263"/>
      <c r="D10" s="263"/>
      <c r="E10" s="263"/>
      <c r="F10" s="263"/>
      <c r="G10" s="263"/>
      <c r="H10" s="263"/>
    </row>
    <row r="11" spans="1:9" ht="15">
      <c r="A11" s="3"/>
      <c r="B11" s="263" t="s">
        <v>15</v>
      </c>
      <c r="C11" s="263"/>
      <c r="D11" s="263"/>
      <c r="E11" s="263"/>
      <c r="F11" s="263"/>
      <c r="G11" s="263"/>
      <c r="H11" s="263"/>
    </row>
    <row r="12" spans="1:9">
      <c r="B12" s="264"/>
      <c r="C12" s="264"/>
      <c r="D12" s="264"/>
      <c r="E12" s="264"/>
      <c r="F12" s="264"/>
      <c r="G12" s="264"/>
      <c r="H12" s="264"/>
    </row>
    <row r="13" spans="1:9">
      <c r="B13" s="263" t="s">
        <v>16</v>
      </c>
      <c r="C13" s="263"/>
      <c r="D13" s="263"/>
      <c r="E13" s="263"/>
      <c r="F13" s="263"/>
      <c r="G13" s="5"/>
      <c r="H13" s="47"/>
    </row>
  </sheetData>
  <mergeCells count="8">
    <mergeCell ref="B11:H11"/>
    <mergeCell ref="B12:H12"/>
    <mergeCell ref="B13:F13"/>
    <mergeCell ref="G1:H1"/>
    <mergeCell ref="B8:D8"/>
    <mergeCell ref="E8:H8"/>
    <mergeCell ref="B9:H9"/>
    <mergeCell ref="B10:H10"/>
  </mergeCells>
  <pageMargins left="0" right="0" top="0.39444444444444399" bottom="0.39444444444444399" header="0" footer="0"/>
  <pageSetup paperSize="9" pageOrder="overThenDown" orientation="landscape" horizontalDpi="300" verticalDpi="300"/>
  <headerFooter>
    <oddHeader>&amp;C&amp;A</oddHeader>
    <oddFooter>&amp;CStrona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I15"/>
  <sheetViews>
    <sheetView zoomScaleNormal="100" workbookViewId="0">
      <selection activeCell="A3" sqref="A3"/>
    </sheetView>
  </sheetViews>
  <sheetFormatPr defaultColWidth="8.625" defaultRowHeight="14.25"/>
  <cols>
    <col min="1" max="1" width="3.25" customWidth="1"/>
    <col min="2" max="2" width="58.625" style="155" customWidth="1"/>
    <col min="3" max="3" width="4.75" customWidth="1"/>
    <col min="4" max="4" width="5.125" customWidth="1"/>
    <col min="5" max="5" width="7.25" style="108" customWidth="1"/>
    <col min="6" max="6" width="10.625" style="108" customWidth="1"/>
    <col min="7" max="7" width="5.375" customWidth="1"/>
    <col min="8" max="8" width="10.625" style="108" customWidth="1"/>
  </cols>
  <sheetData>
    <row r="1" spans="1:9">
      <c r="A1" s="110"/>
      <c r="B1" s="156"/>
      <c r="C1" s="109"/>
      <c r="D1" s="109"/>
      <c r="E1" s="110"/>
      <c r="F1" s="110"/>
      <c r="G1" s="109"/>
      <c r="H1" s="110"/>
    </row>
    <row r="2" spans="1:9">
      <c r="A2" s="157" t="s">
        <v>22</v>
      </c>
      <c r="B2" s="158"/>
      <c r="C2" s="159"/>
      <c r="D2" s="159"/>
      <c r="E2" s="160"/>
      <c r="F2" s="160"/>
      <c r="G2" s="159"/>
      <c r="H2" s="273" t="s">
        <v>17</v>
      </c>
      <c r="I2" s="273"/>
    </row>
    <row r="3" spans="1:9" ht="36.75">
      <c r="A3" s="7" t="s">
        <v>1</v>
      </c>
      <c r="B3" s="8" t="s">
        <v>2</v>
      </c>
      <c r="C3" s="7" t="s">
        <v>3</v>
      </c>
      <c r="D3" s="7" t="s">
        <v>4</v>
      </c>
      <c r="E3" s="48" t="s">
        <v>5</v>
      </c>
      <c r="F3" s="48" t="s">
        <v>6</v>
      </c>
      <c r="G3" s="7" t="s">
        <v>7</v>
      </c>
      <c r="H3" s="102" t="s">
        <v>8</v>
      </c>
      <c r="I3" s="226" t="s">
        <v>9</v>
      </c>
    </row>
    <row r="4" spans="1:9" ht="45.75" customHeight="1">
      <c r="A4" s="13">
        <v>1</v>
      </c>
      <c r="B4" s="161" t="s">
        <v>52</v>
      </c>
      <c r="C4" s="55" t="s">
        <v>11</v>
      </c>
      <c r="D4" s="162">
        <v>150</v>
      </c>
      <c r="E4" s="17"/>
      <c r="F4" s="18">
        <f>E4*D4</f>
        <v>0</v>
      </c>
      <c r="G4" s="50">
        <v>0.08</v>
      </c>
      <c r="H4" s="18">
        <f>F4+(F4*G4)</f>
        <v>0</v>
      </c>
      <c r="I4" s="49"/>
    </row>
    <row r="5" spans="1:9">
      <c r="A5" s="159"/>
      <c r="B5" s="120"/>
      <c r="C5" s="120"/>
      <c r="D5" s="153"/>
      <c r="E5" s="20" t="s">
        <v>19</v>
      </c>
      <c r="F5" s="20">
        <f>F4</f>
        <v>0</v>
      </c>
      <c r="G5" s="105"/>
      <c r="H5" s="21">
        <f>H4</f>
        <v>0</v>
      </c>
      <c r="I5" s="231"/>
    </row>
    <row r="6" spans="1:9">
      <c r="A6" s="159"/>
      <c r="B6" s="19"/>
      <c r="C6" s="19"/>
      <c r="D6" s="19"/>
      <c r="E6" s="56"/>
      <c r="F6" s="56"/>
      <c r="G6" s="19"/>
      <c r="H6" s="56"/>
    </row>
    <row r="7" spans="1:9" ht="15">
      <c r="B7" s="3"/>
      <c r="C7" s="3"/>
      <c r="D7" s="3"/>
      <c r="E7" s="4"/>
      <c r="F7" s="4"/>
      <c r="G7" s="3"/>
      <c r="H7" s="4"/>
    </row>
    <row r="8" spans="1:9" ht="15">
      <c r="B8" s="3"/>
      <c r="C8" s="3"/>
      <c r="D8" s="3"/>
      <c r="E8" s="4"/>
      <c r="F8" s="4"/>
      <c r="G8" s="3"/>
      <c r="H8" s="4"/>
    </row>
    <row r="9" spans="1:9">
      <c r="B9" s="266" t="s">
        <v>13</v>
      </c>
      <c r="C9" s="266"/>
      <c r="D9" s="266"/>
      <c r="E9" s="264"/>
      <c r="F9" s="264"/>
      <c r="G9" s="264"/>
      <c r="H9" s="264"/>
    </row>
    <row r="10" spans="1:9">
      <c r="B10" s="264"/>
      <c r="C10" s="264"/>
      <c r="D10" s="264"/>
      <c r="E10" s="264"/>
      <c r="F10" s="264"/>
      <c r="G10" s="264"/>
      <c r="H10" s="264"/>
    </row>
    <row r="11" spans="1:9">
      <c r="B11" s="263" t="s">
        <v>14</v>
      </c>
      <c r="C11" s="263"/>
      <c r="D11" s="263"/>
      <c r="E11" s="263"/>
      <c r="F11" s="263"/>
      <c r="G11" s="263"/>
      <c r="H11" s="263"/>
    </row>
    <row r="12" spans="1:9">
      <c r="B12" s="263" t="s">
        <v>15</v>
      </c>
      <c r="C12" s="263"/>
      <c r="D12" s="263"/>
      <c r="E12" s="263"/>
      <c r="F12" s="263"/>
      <c r="G12" s="263"/>
      <c r="H12" s="263"/>
    </row>
    <row r="13" spans="1:9">
      <c r="B13" s="264"/>
      <c r="C13" s="264"/>
      <c r="D13" s="264"/>
      <c r="E13" s="264"/>
      <c r="F13" s="264"/>
      <c r="G13" s="264"/>
      <c r="H13" s="264"/>
    </row>
    <row r="14" spans="1:9">
      <c r="B14" s="263" t="s">
        <v>16</v>
      </c>
      <c r="C14" s="263"/>
      <c r="D14" s="263"/>
      <c r="E14" s="263"/>
      <c r="F14" s="263"/>
      <c r="G14" s="5"/>
      <c r="H14" s="47"/>
    </row>
    <row r="15" spans="1:9">
      <c r="B15" s="107"/>
      <c r="C15" s="107"/>
      <c r="D15" s="107"/>
      <c r="E15" s="119"/>
      <c r="F15" s="119"/>
      <c r="G15" s="107"/>
      <c r="H15" s="119"/>
    </row>
  </sheetData>
  <mergeCells count="8">
    <mergeCell ref="B12:H12"/>
    <mergeCell ref="B13:H13"/>
    <mergeCell ref="B14:F14"/>
    <mergeCell ref="H2:I2"/>
    <mergeCell ref="B9:D9"/>
    <mergeCell ref="E9:H9"/>
    <mergeCell ref="B10:H10"/>
    <mergeCell ref="B11:H11"/>
  </mergeCells>
  <pageMargins left="0" right="0" top="0.39444444444444399" bottom="0.39444444444444399" header="0" footer="0"/>
  <pageSetup paperSize="9" pageOrder="overThenDown" orientation="landscape" horizontalDpi="300" verticalDpi="300"/>
  <headerFooter>
    <oddHeader>&amp;C&amp;A</oddHeader>
    <oddFooter>&amp;CStrona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I13"/>
  <sheetViews>
    <sheetView zoomScaleNormal="100" workbookViewId="0"/>
  </sheetViews>
  <sheetFormatPr defaultColWidth="8.625" defaultRowHeight="14.25"/>
  <cols>
    <col min="1" max="1" width="3.375" customWidth="1"/>
    <col min="2" max="2" width="36.375" customWidth="1"/>
    <col min="3" max="3" width="4.875" customWidth="1"/>
    <col min="4" max="4" width="6" customWidth="1"/>
    <col min="5" max="5" width="8.875" style="108" customWidth="1"/>
    <col min="6" max="6" width="10.75" style="108" customWidth="1"/>
    <col min="7" max="7" width="6.875" customWidth="1"/>
    <col min="8" max="8" width="10.75" style="108" customWidth="1"/>
    <col min="9" max="9" width="10.25" customWidth="1"/>
  </cols>
  <sheetData>
    <row r="1" spans="1:9">
      <c r="A1" s="163" t="s">
        <v>23</v>
      </c>
      <c r="B1" s="159"/>
      <c r="C1" s="159"/>
      <c r="D1" s="159"/>
      <c r="E1" s="160"/>
      <c r="F1" s="160"/>
      <c r="G1" s="159"/>
      <c r="H1" s="163" t="s">
        <v>17</v>
      </c>
    </row>
    <row r="2" spans="1:9" ht="33.75" customHeight="1">
      <c r="A2" s="7" t="s">
        <v>1</v>
      </c>
      <c r="B2" s="8" t="s">
        <v>2</v>
      </c>
      <c r="C2" s="7" t="s">
        <v>3</v>
      </c>
      <c r="D2" s="7" t="s">
        <v>4</v>
      </c>
      <c r="E2" s="48" t="s">
        <v>5</v>
      </c>
      <c r="F2" s="48" t="s">
        <v>6</v>
      </c>
      <c r="G2" s="7" t="s">
        <v>7</v>
      </c>
      <c r="H2" s="48" t="s">
        <v>8</v>
      </c>
      <c r="I2" s="226" t="s">
        <v>9</v>
      </c>
    </row>
    <row r="3" spans="1:9" ht="27.75" customHeight="1">
      <c r="A3" s="13">
        <v>1</v>
      </c>
      <c r="B3" s="161" t="s">
        <v>53</v>
      </c>
      <c r="C3" s="55" t="s">
        <v>11</v>
      </c>
      <c r="D3" s="162">
        <v>200</v>
      </c>
      <c r="E3" s="14"/>
      <c r="F3" s="18">
        <f>D3*E3</f>
        <v>0</v>
      </c>
      <c r="G3" s="50">
        <v>0.08</v>
      </c>
      <c r="H3" s="164">
        <f>F3+(F3*G3)</f>
        <v>0</v>
      </c>
      <c r="I3" s="49"/>
    </row>
    <row r="4" spans="1:9">
      <c r="A4" s="165"/>
      <c r="B4" s="166"/>
      <c r="C4" s="166"/>
      <c r="D4" s="167"/>
      <c r="E4" s="168"/>
      <c r="F4" s="169">
        <f>F3</f>
        <v>0</v>
      </c>
      <c r="G4" s="170"/>
      <c r="H4" s="168">
        <f>H3</f>
        <v>0</v>
      </c>
      <c r="I4" s="231"/>
    </row>
    <row r="5" spans="1:9" ht="15">
      <c r="B5" s="3"/>
      <c r="C5" s="3"/>
      <c r="D5" s="3"/>
      <c r="E5" s="4"/>
      <c r="F5" s="4"/>
      <c r="G5" s="3"/>
      <c r="H5" s="4"/>
    </row>
    <row r="6" spans="1:9" ht="15">
      <c r="B6" s="3"/>
      <c r="C6" s="3"/>
      <c r="D6" s="3"/>
      <c r="E6" s="4"/>
      <c r="F6" s="4"/>
      <c r="G6" s="3"/>
      <c r="H6" s="4"/>
    </row>
    <row r="7" spans="1:9" ht="15">
      <c r="B7" s="3"/>
      <c r="C7" s="3"/>
      <c r="D7" s="3"/>
      <c r="E7" s="4"/>
      <c r="F7" s="4"/>
      <c r="G7" s="3"/>
      <c r="H7" s="4"/>
    </row>
    <row r="8" spans="1:9">
      <c r="B8" s="266" t="s">
        <v>13</v>
      </c>
      <c r="C8" s="266"/>
      <c r="D8" s="266"/>
      <c r="E8" s="264"/>
      <c r="F8" s="264"/>
      <c r="G8" s="264"/>
      <c r="H8" s="264"/>
    </row>
    <row r="9" spans="1:9">
      <c r="B9" s="264"/>
      <c r="C9" s="264"/>
      <c r="D9" s="264"/>
      <c r="E9" s="264"/>
      <c r="F9" s="264"/>
      <c r="G9" s="264"/>
      <c r="H9" s="264"/>
    </row>
    <row r="10" spans="1:9">
      <c r="B10" s="263" t="s">
        <v>14</v>
      </c>
      <c r="C10" s="263"/>
      <c r="D10" s="263"/>
      <c r="E10" s="263"/>
      <c r="F10" s="263"/>
      <c r="G10" s="263"/>
      <c r="H10" s="263"/>
    </row>
    <row r="11" spans="1:9">
      <c r="B11" s="263" t="s">
        <v>15</v>
      </c>
      <c r="C11" s="263"/>
      <c r="D11" s="263"/>
      <c r="E11" s="263"/>
      <c r="F11" s="263"/>
      <c r="G11" s="263"/>
      <c r="H11" s="263"/>
    </row>
    <row r="12" spans="1:9">
      <c r="B12" s="264"/>
      <c r="C12" s="264"/>
      <c r="D12" s="264"/>
      <c r="E12" s="264"/>
      <c r="F12" s="264"/>
      <c r="G12" s="264"/>
      <c r="H12" s="264"/>
    </row>
    <row r="13" spans="1:9">
      <c r="B13" s="263" t="s">
        <v>16</v>
      </c>
      <c r="C13" s="263"/>
      <c r="D13" s="263"/>
      <c r="E13" s="263"/>
      <c r="F13" s="263"/>
      <c r="G13" s="5"/>
      <c r="H13" s="47"/>
    </row>
  </sheetData>
  <mergeCells count="7">
    <mergeCell ref="B12:H12"/>
    <mergeCell ref="B13:F13"/>
    <mergeCell ref="B8:D8"/>
    <mergeCell ref="E8:H8"/>
    <mergeCell ref="B9:H9"/>
    <mergeCell ref="B10:H10"/>
    <mergeCell ref="B11:H11"/>
  </mergeCells>
  <pageMargins left="0" right="0" top="0.39444444444444399" bottom="0.39444444444444399" header="0" footer="0"/>
  <pageSetup paperSize="9" pageOrder="overThenDown" orientation="landscape" horizontalDpi="300" verticalDpi="300"/>
  <headerFooter>
    <oddHeader>&amp;C&amp;A</oddHeader>
    <oddFooter>&amp;CStrona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I13"/>
  <sheetViews>
    <sheetView zoomScaleNormal="100" workbookViewId="0">
      <selection activeCell="A2" sqref="A2"/>
    </sheetView>
  </sheetViews>
  <sheetFormatPr defaultColWidth="8.625" defaultRowHeight="14.25"/>
  <cols>
    <col min="1" max="1" width="3.625" customWidth="1"/>
    <col min="2" max="2" width="59.875" customWidth="1"/>
    <col min="3" max="4" width="4.875" customWidth="1"/>
    <col min="5" max="5" width="8.75" style="108" customWidth="1"/>
    <col min="6" max="6" width="9.625" style="108" customWidth="1"/>
    <col min="7" max="7" width="5.375" customWidth="1"/>
    <col min="8" max="8" width="7.875" style="108" customWidth="1"/>
    <col min="9" max="9" width="10.125" customWidth="1"/>
  </cols>
  <sheetData>
    <row r="1" spans="1:9">
      <c r="A1" s="176" t="s">
        <v>24</v>
      </c>
      <c r="B1" s="177"/>
      <c r="C1" s="177"/>
      <c r="D1" s="177"/>
      <c r="E1" s="178"/>
      <c r="F1" s="178"/>
      <c r="G1" s="177"/>
      <c r="H1" s="274" t="s">
        <v>17</v>
      </c>
      <c r="I1" s="274"/>
    </row>
    <row r="2" spans="1:9" ht="27.75">
      <c r="A2" s="179" t="s">
        <v>1</v>
      </c>
      <c r="B2" s="112" t="s">
        <v>2</v>
      </c>
      <c r="C2" s="112" t="s">
        <v>3</v>
      </c>
      <c r="D2" s="180" t="s">
        <v>4</v>
      </c>
      <c r="E2" s="114" t="s">
        <v>5</v>
      </c>
      <c r="F2" s="181" t="s">
        <v>6</v>
      </c>
      <c r="G2" s="111" t="s">
        <v>7</v>
      </c>
      <c r="H2" s="114" t="s">
        <v>8</v>
      </c>
      <c r="I2" s="226" t="s">
        <v>9</v>
      </c>
    </row>
    <row r="3" spans="1:9" ht="67.5" customHeight="1">
      <c r="A3" s="115">
        <v>1</v>
      </c>
      <c r="B3" s="236" t="s">
        <v>54</v>
      </c>
      <c r="C3" s="115" t="s">
        <v>10</v>
      </c>
      <c r="D3" s="115">
        <v>12</v>
      </c>
      <c r="E3" s="116"/>
      <c r="F3" s="116">
        <f>D3*E3</f>
        <v>0</v>
      </c>
      <c r="G3" s="182">
        <v>0.08</v>
      </c>
      <c r="H3" s="183">
        <f>F3+(F3*G3)</f>
        <v>0</v>
      </c>
      <c r="I3" s="49"/>
    </row>
    <row r="4" spans="1:9">
      <c r="A4" s="173"/>
      <c r="B4" s="174"/>
      <c r="C4" s="174"/>
      <c r="D4" s="175"/>
      <c r="E4" s="106" t="s">
        <v>19</v>
      </c>
      <c r="F4" s="98">
        <f>F3</f>
        <v>0</v>
      </c>
      <c r="G4" s="105"/>
      <c r="H4" s="154">
        <f>H3</f>
        <v>0</v>
      </c>
      <c r="I4" s="231"/>
    </row>
    <row r="5" spans="1:9">
      <c r="A5" s="83"/>
      <c r="B5" s="39"/>
      <c r="C5" s="39"/>
      <c r="D5" s="39"/>
      <c r="E5" s="101"/>
      <c r="F5" s="101"/>
      <c r="G5" s="39"/>
      <c r="H5" s="101"/>
      <c r="I5" s="83"/>
    </row>
    <row r="6" spans="1:9" ht="15">
      <c r="B6" s="3"/>
      <c r="C6" s="3"/>
      <c r="D6" s="3"/>
      <c r="E6" s="4"/>
      <c r="F6" s="4"/>
      <c r="G6" s="3"/>
      <c r="H6" s="4"/>
    </row>
    <row r="7" spans="1:9" ht="15">
      <c r="B7" s="3"/>
      <c r="C7" s="3"/>
      <c r="D7" s="3"/>
      <c r="E7" s="4"/>
      <c r="F7" s="4"/>
      <c r="G7" s="3"/>
      <c r="H7" s="4"/>
    </row>
    <row r="8" spans="1:9">
      <c r="B8" s="266" t="s">
        <v>13</v>
      </c>
      <c r="C8" s="266"/>
      <c r="D8" s="266"/>
      <c r="E8" s="264"/>
      <c r="F8" s="264"/>
      <c r="G8" s="264"/>
      <c r="H8" s="264"/>
    </row>
    <row r="9" spans="1:9">
      <c r="B9" s="264"/>
      <c r="C9" s="264"/>
      <c r="D9" s="264"/>
      <c r="E9" s="264"/>
      <c r="F9" s="264"/>
      <c r="G9" s="264"/>
      <c r="H9" s="264"/>
    </row>
    <row r="10" spans="1:9">
      <c r="B10" s="263" t="s">
        <v>14</v>
      </c>
      <c r="C10" s="263"/>
      <c r="D10" s="263"/>
      <c r="E10" s="263"/>
      <c r="F10" s="263"/>
      <c r="G10" s="263"/>
      <c r="H10" s="263"/>
    </row>
    <row r="11" spans="1:9">
      <c r="B11" s="263" t="s">
        <v>15</v>
      </c>
      <c r="C11" s="263"/>
      <c r="D11" s="263"/>
      <c r="E11" s="263"/>
      <c r="F11" s="263"/>
      <c r="G11" s="263"/>
      <c r="H11" s="263"/>
    </row>
    <row r="12" spans="1:9">
      <c r="B12" s="264"/>
      <c r="C12" s="264"/>
      <c r="D12" s="264"/>
      <c r="E12" s="264"/>
      <c r="F12" s="264"/>
      <c r="G12" s="264"/>
      <c r="H12" s="264"/>
    </row>
    <row r="13" spans="1:9">
      <c r="B13" s="263" t="s">
        <v>16</v>
      </c>
      <c r="C13" s="263"/>
      <c r="D13" s="263"/>
      <c r="E13" s="263"/>
      <c r="F13" s="263"/>
      <c r="G13" s="263"/>
      <c r="H13" s="263"/>
    </row>
  </sheetData>
  <mergeCells count="8">
    <mergeCell ref="B11:H11"/>
    <mergeCell ref="B12:H12"/>
    <mergeCell ref="B13:H13"/>
    <mergeCell ref="H1:I1"/>
    <mergeCell ref="B8:D8"/>
    <mergeCell ref="E8:H8"/>
    <mergeCell ref="B9:H9"/>
    <mergeCell ref="B10:H10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I13"/>
  <sheetViews>
    <sheetView zoomScaleNormal="100" workbookViewId="0">
      <selection activeCell="A2" sqref="A2"/>
    </sheetView>
  </sheetViews>
  <sheetFormatPr defaultColWidth="10.75" defaultRowHeight="14.25"/>
  <cols>
    <col min="1" max="1" width="4.5" customWidth="1"/>
    <col min="2" max="2" width="52.375" customWidth="1"/>
    <col min="3" max="3" width="4.25" customWidth="1"/>
    <col min="4" max="4" width="5.125" customWidth="1"/>
    <col min="5" max="5" width="8.125" style="108" customWidth="1"/>
    <col min="6" max="6" width="9" style="108" customWidth="1"/>
    <col min="7" max="7" width="6.125" customWidth="1"/>
    <col min="8" max="8" width="7.875" style="108" customWidth="1"/>
    <col min="1019" max="1019" width="9" customWidth="1"/>
    <col min="1020" max="1022" width="8.625" customWidth="1"/>
  </cols>
  <sheetData>
    <row r="1" spans="1:9">
      <c r="A1" s="163" t="s">
        <v>27</v>
      </c>
      <c r="B1" s="159"/>
      <c r="C1" s="159"/>
      <c r="D1" s="159"/>
      <c r="E1" s="160"/>
      <c r="F1" s="160"/>
      <c r="G1" s="159"/>
      <c r="H1" s="273" t="s">
        <v>17</v>
      </c>
      <c r="I1" s="273"/>
    </row>
    <row r="2" spans="1:9" ht="36.75" customHeight="1">
      <c r="A2" s="7" t="s">
        <v>1</v>
      </c>
      <c r="B2" s="8" t="s">
        <v>2</v>
      </c>
      <c r="C2" s="7" t="s">
        <v>3</v>
      </c>
      <c r="D2" s="7" t="s">
        <v>4</v>
      </c>
      <c r="E2" s="48" t="s">
        <v>5</v>
      </c>
      <c r="F2" s="48" t="s">
        <v>6</v>
      </c>
      <c r="G2" s="184" t="s">
        <v>7</v>
      </c>
      <c r="H2" s="102" t="s">
        <v>8</v>
      </c>
      <c r="I2" s="226" t="s">
        <v>9</v>
      </c>
    </row>
    <row r="3" spans="1:9" s="3" customFormat="1" ht="21" customHeight="1">
      <c r="A3" s="123">
        <v>1</v>
      </c>
      <c r="B3" s="11" t="s">
        <v>73</v>
      </c>
      <c r="C3" s="1" t="s">
        <v>11</v>
      </c>
      <c r="D3" s="1">
        <v>400</v>
      </c>
      <c r="E3" s="124"/>
      <c r="F3" s="185">
        <f>D3*E3</f>
        <v>0</v>
      </c>
      <c r="G3" s="186">
        <v>0.08</v>
      </c>
      <c r="H3" s="187">
        <f>F3+(F3*G3)</f>
        <v>0</v>
      </c>
      <c r="I3" s="224"/>
    </row>
    <row r="4" spans="1:9">
      <c r="A4" s="188"/>
      <c r="B4" s="174"/>
      <c r="C4" s="174"/>
      <c r="D4" s="175"/>
      <c r="E4" s="189" t="s">
        <v>19</v>
      </c>
      <c r="F4" s="190">
        <f>F3</f>
        <v>0</v>
      </c>
      <c r="G4" s="191"/>
      <c r="H4" s="192">
        <f>H3</f>
        <v>0</v>
      </c>
      <c r="I4" s="230"/>
    </row>
    <row r="5" spans="1:9">
      <c r="A5" s="83"/>
      <c r="B5" s="39"/>
      <c r="C5" s="39"/>
      <c r="D5" s="39"/>
      <c r="E5" s="101"/>
      <c r="F5" s="101"/>
      <c r="G5" s="39"/>
      <c r="H5" s="100"/>
    </row>
    <row r="6" spans="1:9">
      <c r="A6" s="83"/>
      <c r="B6" s="39"/>
      <c r="C6" s="39"/>
      <c r="D6" s="39"/>
      <c r="E6" s="101"/>
      <c r="F6" s="101"/>
      <c r="G6" s="39"/>
      <c r="H6" s="101"/>
    </row>
    <row r="7" spans="1:9">
      <c r="A7" s="83"/>
      <c r="B7" s="39"/>
      <c r="C7" s="39"/>
      <c r="D7" s="39"/>
      <c r="E7" s="101"/>
      <c r="F7" s="101"/>
      <c r="G7" s="39"/>
      <c r="H7" s="101"/>
    </row>
    <row r="8" spans="1:9">
      <c r="B8" s="266" t="s">
        <v>13</v>
      </c>
      <c r="C8" s="266"/>
      <c r="D8" s="266"/>
      <c r="E8" s="264"/>
      <c r="F8" s="264"/>
      <c r="G8" s="264"/>
      <c r="H8" s="264"/>
    </row>
    <row r="9" spans="1:9">
      <c r="B9" s="264"/>
      <c r="C9" s="264"/>
      <c r="D9" s="264"/>
      <c r="E9" s="264"/>
      <c r="F9" s="264"/>
      <c r="G9" s="264"/>
      <c r="H9" s="264"/>
    </row>
    <row r="10" spans="1:9">
      <c r="B10" s="263" t="s">
        <v>14</v>
      </c>
      <c r="C10" s="263"/>
      <c r="D10" s="263"/>
      <c r="E10" s="263"/>
      <c r="F10" s="263"/>
      <c r="G10" s="263"/>
      <c r="H10" s="263"/>
    </row>
    <row r="11" spans="1:9">
      <c r="B11" s="263" t="s">
        <v>15</v>
      </c>
      <c r="C11" s="263"/>
      <c r="D11" s="263"/>
      <c r="E11" s="263"/>
      <c r="F11" s="263"/>
      <c r="G11" s="263"/>
      <c r="H11" s="263"/>
    </row>
    <row r="12" spans="1:9">
      <c r="B12" s="264"/>
      <c r="C12" s="264"/>
      <c r="D12" s="264"/>
      <c r="E12" s="264"/>
      <c r="F12" s="264"/>
      <c r="G12" s="264"/>
      <c r="H12" s="264"/>
    </row>
    <row r="13" spans="1:9">
      <c r="B13" s="263" t="s">
        <v>16</v>
      </c>
      <c r="C13" s="263"/>
      <c r="D13" s="263"/>
      <c r="E13" s="263"/>
      <c r="F13" s="263"/>
      <c r="G13" s="107"/>
      <c r="H13" s="119"/>
    </row>
  </sheetData>
  <mergeCells count="8">
    <mergeCell ref="B11:H11"/>
    <mergeCell ref="B12:H12"/>
    <mergeCell ref="B13:F13"/>
    <mergeCell ref="H1:I1"/>
    <mergeCell ref="B8:D8"/>
    <mergeCell ref="E8:H8"/>
    <mergeCell ref="B9:H9"/>
    <mergeCell ref="B10:H10"/>
  </mergeCells>
  <pageMargins left="0" right="0" top="0.39444444444444399" bottom="0.39444444444444399" header="0" footer="0"/>
  <pageSetup paperSize="9" pageOrder="overThenDown" orientation="landscape" horizontalDpi="300" verticalDpi="30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12</vt:i4>
      </vt:variant>
    </vt:vector>
  </HeadingPairs>
  <TitlesOfParts>
    <vt:vector size="28" baseType="lpstr">
      <vt:lpstr>Pakiet 1</vt:lpstr>
      <vt:lpstr>Pakiet 2</vt:lpstr>
      <vt:lpstr>Pakiet 3</vt:lpstr>
      <vt:lpstr>Pakiet 4</vt:lpstr>
      <vt:lpstr>Pakiet 5</vt:lpstr>
      <vt:lpstr>Pakiet 6</vt:lpstr>
      <vt:lpstr>Pakiet 7</vt:lpstr>
      <vt:lpstr>Pakiet 8</vt:lpstr>
      <vt:lpstr>Pakiet 9</vt:lpstr>
      <vt:lpstr>Pakiet 10</vt:lpstr>
      <vt:lpstr>Pakiet 11</vt:lpstr>
      <vt:lpstr>Pakiet 12</vt:lpstr>
      <vt:lpstr>Pakiet 13</vt:lpstr>
      <vt:lpstr>Pakiet 14</vt:lpstr>
      <vt:lpstr>Pakiet 15</vt:lpstr>
      <vt:lpstr>Pakiet 16</vt:lpstr>
      <vt:lpstr>'Pakiet 1'!Obszar_wydruku</vt:lpstr>
      <vt:lpstr>'Pakiet 10'!Obszar_wydruku</vt:lpstr>
      <vt:lpstr>'Pakiet 11'!Obszar_wydruku</vt:lpstr>
      <vt:lpstr>'Pakiet 12'!Obszar_wydruku</vt:lpstr>
      <vt:lpstr>'Pakiet 2'!Obszar_wydruku</vt:lpstr>
      <vt:lpstr>'Pakiet 3'!Obszar_wydruku</vt:lpstr>
      <vt:lpstr>'Pakiet 4'!Obszar_wydruku</vt:lpstr>
      <vt:lpstr>'Pakiet 5'!Obszar_wydruku</vt:lpstr>
      <vt:lpstr>'Pakiet 6'!Obszar_wydruku</vt:lpstr>
      <vt:lpstr>'Pakiet 7'!Obszar_wydruku</vt:lpstr>
      <vt:lpstr>'Pakiet 8'!Obszar_wydruku</vt:lpstr>
      <vt:lpstr>'Pakiet 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Szulga</dc:creator>
  <dc:description/>
  <cp:lastModifiedBy>Ania Liszewska</cp:lastModifiedBy>
  <cp:revision>11</cp:revision>
  <cp:lastPrinted>2026-06-15T10:06:34Z</cp:lastPrinted>
  <dcterms:created xsi:type="dcterms:W3CDTF">2024-09-04T09:26:24Z</dcterms:created>
  <dcterms:modified xsi:type="dcterms:W3CDTF">2026-08-10T07:55:04Z</dcterms:modified>
  <dc:language>pl-PL</dc:language>
</cp:coreProperties>
</file>