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9A7310D1-9EA9-46AA-B8C6-9AE7B78C7F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ięcmierzyce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" i="5" l="1"/>
  <c r="A45" i="5"/>
  <c r="A46" i="5" s="1"/>
  <c r="A47" i="5" s="1"/>
  <c r="A48" i="5" s="1"/>
  <c r="A49" i="5" s="1"/>
  <c r="A50" i="5" s="1"/>
  <c r="A37" i="5"/>
  <c r="A38" i="5" s="1"/>
  <c r="A39" i="5" s="1"/>
  <c r="A40" i="5" s="1"/>
  <c r="A41" i="5" s="1"/>
  <c r="D30" i="5"/>
  <c r="A22" i="5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14" i="5"/>
  <c r="A15" i="5" s="1"/>
  <c r="A16" i="5" s="1"/>
  <c r="A17" i="5" s="1"/>
  <c r="A18" i="5" s="1"/>
  <c r="A7" i="5"/>
  <c r="A8" i="5" s="1"/>
  <c r="A9" i="5" s="1"/>
  <c r="A10" i="5" s="1"/>
  <c r="D21" i="5" l="1"/>
  <c r="D24" i="5"/>
  <c r="D14" i="5" l="1"/>
  <c r="D23" i="5" l="1"/>
</calcChain>
</file>

<file path=xl/sharedStrings.xml><?xml version="1.0" encoding="utf-8"?>
<sst xmlns="http://schemas.openxmlformats.org/spreadsheetml/2006/main" count="91" uniqueCount="59">
  <si>
    <t>Lp</t>
  </si>
  <si>
    <t>Opis robót</t>
  </si>
  <si>
    <t>jm</t>
  </si>
  <si>
    <t>ilość</t>
  </si>
  <si>
    <t>m</t>
  </si>
  <si>
    <t>m2</t>
  </si>
  <si>
    <t>szt</t>
  </si>
  <si>
    <t>Studnie betonowe z kręgów DN 1000 mm z betonu  wodoszczelnego łączonych na uszczelki gumowe, z dennicą z fabrycznie wyrobiona kinetą i przejściami szczelnymi ; studnie zwieńczone płytą nastudzienną lub stożkiem betonowym DN 1000/300 z osadzonym włazem kl.D400 dwu- lub czterootworowym z wypełnieniem betonowym, wyposażone w stopnie złazowe wraz z wykopami, umocnieniem i odwodnieniem wykopów, wywozem i utylizacją nadmiaru urobku, zasypką, wykonaniem podłoży betonowych i opasek betonowych wokół włazów.</t>
  </si>
  <si>
    <t>Studzienki inspekcyjne z tworzywa sztucznego z rur karbowanych o średnicy DN 425 mm oraz kinetą zbiorczą, zaopatrzone w teleskopowy adapter i pierścienie odciążające, z włazem kl.DN400  wraz z wykopami, umocnieniem i odwodnieniem wykopów, wywozem i utylizacja nadmiaru urobku, zasypkami, wykonaniem podłoży z kruszywa.</t>
  </si>
  <si>
    <t>kpl.</t>
  </si>
  <si>
    <t>Studnie rozprężające  z  PP/PE o śr. 625 mm   , wykopy wykonywane mechanicznie z wywozem gruntu na odkład czasowy oraz utylizacji nadmiaru urobku, odwodnienie wykopu, podsypka z piasku , zasypanie wykopów ziemią dowiezioną z odkładu z zagęszczaniem warstwami.</t>
  </si>
  <si>
    <t>Nawierzchnie tłuczniowe wraz z korytowaniem , profilowaniem , zagęszczeniem podłoża, wykonaniem warsty odsączającej 10 cm z piasku 0-2 mm   oraz 20 cm podbudowy z tłucznia kamiennego 31,5-63 mm (warstwa dolna)  i  10 cm  o frakcji 0-31,5 mm ( warstwa górna) - dot. odtworzenia dróg tłuczniowych i gruntowych.</t>
  </si>
  <si>
    <t>I. Rozbiórka nawierzchni drogowych .</t>
  </si>
  <si>
    <t>Budowa   rurociągu  tłocznego  PE100 RC SDR17 łączonych poprzez zgrzewanie doczołowe o średnicy 90 mm, montażem kształtek wraz z robotami ziemnymi (w tym wykopy, podsypka, zasypka, wywóz nadmiaru gruntu na składowisko wykonawcy i utylizacja, umocnienie i odwodnienie wykopów, montaż i demontaż podwieszeń dla zabezpieczenia kabli i rur) oraz próbą szczelności, płukaniem  oraz oznakowaniem  przewodu tłocznego taśmą lokalizacyjną  z wkładką metalową.</t>
  </si>
  <si>
    <t>Nawierzchnie z mieszanek mineralno-bitumicznych asfaltowych o grubości po zagęszczeniu 4 cm (warstwa ścieralna), profilowanie poboczy tłuczniem 0-31,5mm szer. 0,5m , grub. 8cm.</t>
  </si>
  <si>
    <t>Zamówienie  pn." Budowa kanalizacji sanitarnej  w Głębocku  wraz z tranzytem do Żelaznej"</t>
  </si>
  <si>
    <t>II. Kanlizacja sanitarna grawitacyjna .</t>
  </si>
  <si>
    <t>Studnie betonowe z kręgów DN 1000 mm z betonu  z wkładką z tworzywa sztucznego  łączonych na uszczelki gumowe, z dennicą z fabrycznie wyrobiona kinetą i przejściami szczelnymi ; studnie zwieńczone płytą nastudzienną lub stożkiem betonowym DN 1000/300 z osadzonym włazem kl.D400 dwu- lub czterootworowym z wypełnieniem betonowym, wyposażone w stopnie złazowe wraz z wykopami, umocnieniem i odwodnieniem wykopów, wywozem i utylizacją nadmiaru urobku, zasypką, wykonaniem podłoży betonowych i opasek betonowych wokół włazów.</t>
  </si>
  <si>
    <t>Budowa   rurociągu  tłocznego  PE100 RC SDR17 łączonych poprzez zgrzewanie doczołowe o średnicy 110 mm, montażem kształtek wraz z robotami ziemnymi (w tym wykopy, podsypka, zasypka, wywóz nadmiaru gruntu na składowisko wykonawcy i utylizacja, umocnienie i odwodnienie wykopów, montaż i demontaż podwieszeń dla zabezpieczenia kabli i rur) oraz próbą szczelności, płukaniem  oraz oznakowaniem  przewodu tłocznego taśmą lokalizacyjną  z wkładką metalową.</t>
  </si>
  <si>
    <t>Frezowanie  nawierzchni asfaltowych.</t>
  </si>
  <si>
    <t>Rozbiórka nawierzchni z płyt drogowych betonowych, oczyszczenie i złożenie na terenie budowy celem ponownego montażu.</t>
  </si>
  <si>
    <t xml:space="preserve">PRZEDMIAR  ROBÓT </t>
  </si>
  <si>
    <t>Rozbiórka nawierzchni drogowych bitumicznych wraz z podbudową z kruszywa kamiennego i stabilizacją gruntu, cięcie nawierzchni bitumicznej piłą spalinową, załadunek i wywóz odpadów z robót rozbiórkowych do miejsca utylizacji , koszty utylizacji.</t>
  </si>
  <si>
    <t>Montaż kompletnej pompowni ścieków P1 wraz z szafą zasilająco -sterowniczą , WLZ ,  zagospodarowaniem terenu ( wykonanie nawierzchni z kostki betonowej na posypce cementowo-piaskowej , obrzeża betonowe, podbudowa z kruszywa łamanego , ogrodzenie z bramą dwuskrzydłową) .</t>
  </si>
  <si>
    <t>Montaż kompletnej pompowni ścieków P2 wraz z szafą zasilająco -sterowniczą , WLZ ,  zagospodarowaniem terenu ( wykonanie nawierzchni z kostki betonowej na posypce cementowo-piaskowej , obrzeża betonowe, podbudowa z kruszywa łamanego , ogrodzenie z bramą dwuskrzydłową) .</t>
  </si>
  <si>
    <t>Montaż kompletnej pompowni ścieków P3 wraz z szafą zasilająco -sterowniczą , WLZ ,  zagospodarowaniem terenu ( wykonanie nawierzchni z kostki betonowej na posypce cementowo-piaskowej , obrzeża betonowe, podbudowa z kruszywa łamanego , ogrodzenie z bramą dwuskrzydłową) .</t>
  </si>
  <si>
    <t>Montaż kompletnej pompowni ścieków P5 wraz z szafą zasilająco -sterowniczą , WLZ ,  zagospodarowaniem terenu ( wykonanie nawierzchni z kostki betonowej na posypce cementowo-piaskowej , obrzeża betonowe, podbudowa z kruszywa łamanego , ogrodzenie z bramą dwuskrzydłową) .</t>
  </si>
  <si>
    <t>Montaż kompletnej pompowni ścieków P4 wraz z szafą zasilająco -sterowniczą , WLZ ,  zagospodarowaniem terenu ( wykonanie nawierzchni z kostki betonowej na posypce cementowo-piaskowej , obrzeża betonowe, podbudowa z kruszywa łamanego ) .</t>
  </si>
  <si>
    <t xml:space="preserve">Budowa kanału sanitarnego z rur PEHD RC SDR 17 o średnicy 200 mm,  metoda bezwykopową , wykoannie komór przewierowych oraz  wykonanie  prób szczelności </t>
  </si>
  <si>
    <t>Budowa   rurociągu  tłocznego  PE100 RC SDR17 łączonych poprzez zgrzewanie doczołowe o średnicy 110 mm, metodą bezwykopową , wykonanie komór przewiertowych oraz wykonanie prób szczelności</t>
  </si>
  <si>
    <t>Budowa   rurociągu  tłocznego  PE100 RC SDR17 łączonych poprzez zgrzewanie doczołowe o średnicy 90 mm, metodą bezwykopową , wykonanie komór przewiertowych oraz wykonanie prób szczelności</t>
  </si>
  <si>
    <t xml:space="preserve">Montaż rury osłonowej  z rur PE100 RC SDR17 łączonych  poprzez  zgrzewanie doczołowe o średnicy 250 mm,  montowanych metodą bezwykopową , wykonanie komór przewiertowych.  </t>
  </si>
  <si>
    <t xml:space="preserve">Montaż rury osłonowej  z rur PE100 RC SDR17 łączonych  poprzez  zgrzewanie doczołowe o średnicy 225 mm,  montowanych metodą bezwykopową , wykonanie komór przewiertowych.  </t>
  </si>
  <si>
    <t xml:space="preserve">Przeciąganie rurociągu tłocznego z rur PE100 RC SDR17 łączonych  poprzez  zgrzewanie doczołowe o średnicy 90 mm  przez rurę osłonową PE Dz 225mm,montaż płóz dystansowych, uszczelnienie końcówek rur osłonowych .  </t>
  </si>
  <si>
    <t xml:space="preserve">Przeciąganie rurociągu tłocznego z rur PE100 RC SDR17 łączonych  poprzez  zgrzewanie doczołowe o średnicy 110 mm  przez rurę osłonową PE Dz 250mm,montaż płóz dystansowych, uszczelnienie końcówek rur osłonowych .  </t>
  </si>
  <si>
    <t>Studnie odpowietrzające z kręgów betonowych o śr. 1200 mm  wraz  z wyposażeniem  , armatrura odcinająca itd. , wykopy wykonywane mechanicznie z wywozem gruntu na odkład czasowy oraz utylizacji nadmiaru urobku, odwodnienie wykopu, podsypka z piasku , zasypanie wykopów ziemią dowiezioną z odkładu z zagęszczaniem warstwami.</t>
  </si>
  <si>
    <t>szt.</t>
  </si>
  <si>
    <t>Studnie rewizyjne /odwadniające z kręgów betonowych o śr. 1200 mm  wraz  z wyposażeniem  , armatrura odcinająca itd. , wykopy wykonywane mechanicznie z wywozem gruntu na odkład czasowy oraz utylizacji nadmiaru urobku, odwodnienie wykopu, podsypka z piasku , zasypanie wykopów ziemią dowiezioną z odkładu z zagęszczaniem warstwami.</t>
  </si>
  <si>
    <t>Montaż przydomowej pompowni ścieków wraz z szafą zasilająco-sterowniczą  zasilaną  z istn. instalacji elektrycznej  w nieruchomości.</t>
  </si>
  <si>
    <t>RAZEM DZIAŁ I</t>
  </si>
  <si>
    <t>RAZEM  DZIAŁ II</t>
  </si>
  <si>
    <t>RAZEM  DZIAŁ III</t>
  </si>
  <si>
    <t>Budowa   rurociągu  tłocznego  PE100 RC SDR17 łączonych poprzez zgrzewanie elektrooporowe o średnicy 40 mm, montażem kształtek wraz z robotami ziemnymi (w tym wykopy, podsypka, zasypka, wywóz nadmiaru gruntu na składowisko wykonawcy i utylizacja, umocnienie i odwodnienie wykopów, montaż i demontaż podwieszeń dla zabezpieczenia kabli i rur) oraz próbą szczelności, płukaniem  oraz oznakowaniem  przewodu tłocznego taśmą lokalizacyjną  z wkładką metalową.</t>
  </si>
  <si>
    <t>Budowa   rurociągu  tłocznego  PE100 RC SDR17 łączonych poprzez zgrzewanie elektrooporowe o średnicy 40 mm, metodą bezwykopową , wykonanie komór przewiertowych oraz wykonanie prób szczelności</t>
  </si>
  <si>
    <t>RAZEM  DZIAŁ  V</t>
  </si>
  <si>
    <t>Montaż płyt drogowych wraz z korytowaniem , profilowaniem , zagęszczeniem podłoża, wykonaniem warsty odsączającej 10 cm z piasku 0-2 mm   oraz 10 cm podbudowy z tłucznia kamiennego 0-31,5 mm  i   warstwy posypkowej z piasku gr. 5-8 cm.</t>
  </si>
  <si>
    <t>Nawierzchnie z mieszanek mineralno-bitumicznych asfaltowych  AC16W o grubości 5 cm (warstwa wiążąca) wraz z korytowaniem , profilowaniem , zagęszczeniem podłoża, wykonaniem warsty odsączającej 25 cm z piasku 0-2 mm   oraz 30 cm podbudowy z tłucznia kamiennego 0-31,5 mm - droga powiatowa.</t>
  </si>
  <si>
    <t>Nawierzchnie z mieszanek mineralno-bitumicznych asfaltowych o grubości 6 cm (warstwa wiążąca) wraz z korytowaniem , profilowaniem , zagęszczeniem podłoża, odtworzenie stabilizacji gruntu cementem gr. 20cm, wykonaniem warsty odsączającej 10 cm z piasku 0-2 mm   oraz 20 cm podbudowy z tłucznia kamiennego 31,5-63 mm (warstwa dolna)  i  10 cm  o frakcji 0-31,5 mm ( warstwa górna).</t>
  </si>
  <si>
    <t>Budowa kanału sanitarnego z rur PVC-U o średnicy 160 mm,  SN8 ze ścianką litą , kielichowych na podsypce z kruszywa  wraz z robotami ziemnymi (w tym wykopy, umocnienia, odwodnienie wykopów , wywóz i utylizacja nadmiaru urobku, odtworzenie drenażu francuskiego po przekopach,  obsypki, zasypki, zabezpieczenia kabli i rurociagów kolidujacych z budową kanału),  oraz wykonaniem prób szczelności.</t>
  </si>
  <si>
    <t>Budowa kanału sanitarnego z rur PVC-U o średnicy 200 mm,  SN8 ze ścianką litą , kielichowych na podsypce z kruszywa  wraz z robotami ziemnymi (w tym wykopy, umocnienia, odwodnienie wykopów , wywóz i utylizacja nadmiaru urobku,  odtworzenie drenażu francuskiego po przekopach, obsypki, zasypki, zabezpieczenia kabli i rurociagów kolidujacych z budową kanału),  oraz wykonaniem prób szczelności.</t>
  </si>
  <si>
    <t>IV. Pompownie  ścieków .</t>
  </si>
  <si>
    <t>RAZEM  DZIAŁ  IV</t>
  </si>
  <si>
    <t>V. Odtworzenie nawierzchni drogowych .</t>
  </si>
  <si>
    <t>OGÓŁEM</t>
  </si>
  <si>
    <t>III. Kanalizacja sanitarna tłoczna/ciśnieniowa .</t>
  </si>
  <si>
    <t>Nawierzchnie chodników i wjazdów z kostki brukowej , betonowej 10x20x6(8) cm wraz z korytowaniem , profilowaniem i wykonaniem podsypki cementowo-piaskowej. Kostka  z rozbiórki</t>
  </si>
  <si>
    <t>Rozbiórka chodników i wjazdów z kostki brukowej, betonowej 10x20x6(8) cm z oczyszczeniem, przesortowaniem materiału i złożeniem na placu budowy celem ponownej zabudowy.</t>
  </si>
  <si>
    <t>Montaż krawężników drogowych na posypce cementowo-piaskowej. Krawęzniki z robiórki.</t>
  </si>
  <si>
    <t>Rozbiórka krawężników drogowych , oczyszczenie i złożenie na terenie budowy celem ponownego montażu.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</si>
</sst>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b/>
      <u/>
      <sz val="11"/>
      <color rgb="FF00B050"/>
      <name val="Calibri"/>
      <family val="2"/>
      <charset val="238"/>
      <scheme val="minor"/>
    </font>
    <font>
      <b/>
      <i/>
      <u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center" vertical="center"/>
    </xf>
    <xf numFmtId="0" fontId="0" fillId="2" borderId="1" xfId="0" applyFill="1" applyBorder="1"/>
    <xf numFmtId="4" fontId="0" fillId="0" borderId="0" xfId="0" applyNumberFormat="1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/>
    <xf numFmtId="4" fontId="8" fillId="0" borderId="0" xfId="0" applyNumberFormat="1" applyFont="1"/>
    <xf numFmtId="0" fontId="0" fillId="2" borderId="1" xfId="0" applyFill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0" fontId="9" fillId="0" borderId="0" xfId="0" applyFont="1"/>
    <xf numFmtId="4" fontId="3" fillId="0" borderId="1" xfId="0" applyNumberFormat="1" applyFont="1" applyBorder="1" applyAlignment="1">
      <alignment horizontal="center" vertical="center" wrapText="1"/>
    </xf>
    <xf numFmtId="4" fontId="9" fillId="0" borderId="0" xfId="0" applyNumberFormat="1" applyFont="1"/>
    <xf numFmtId="4" fontId="3" fillId="0" borderId="2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2"/>
  <sheetViews>
    <sheetView tabSelected="1" topLeftCell="A29" zoomScale="150" zoomScaleNormal="150" workbookViewId="0">
      <selection activeCell="D32" sqref="D32"/>
    </sheetView>
  </sheetViews>
  <sheetFormatPr defaultRowHeight="15" x14ac:dyDescent="0.25"/>
  <cols>
    <col min="1" max="1" width="3.85546875" customWidth="1"/>
    <col min="2" max="2" width="50.7109375" customWidth="1"/>
    <col min="3" max="3" width="5.5703125" customWidth="1"/>
    <col min="4" max="4" width="12.5703125" style="9" customWidth="1"/>
    <col min="5" max="5" width="15.85546875" style="10" customWidth="1"/>
    <col min="6" max="6" width="10.5703125" bestFit="1" customWidth="1"/>
    <col min="7" max="7" width="16.7109375" customWidth="1"/>
  </cols>
  <sheetData>
    <row r="1" spans="1:5" ht="18.75" customHeight="1" x14ac:dyDescent="0.25">
      <c r="A1" s="21" t="s">
        <v>21</v>
      </c>
      <c r="B1" s="21"/>
      <c r="C1" s="21"/>
      <c r="D1" s="21"/>
    </row>
    <row r="2" spans="1:5" ht="50.25" customHeight="1" x14ac:dyDescent="0.25">
      <c r="A2" s="20" t="s">
        <v>15</v>
      </c>
      <c r="B2" s="20"/>
      <c r="C2" s="20"/>
      <c r="D2" s="20"/>
    </row>
    <row r="4" spans="1:5" x14ac:dyDescent="0.25">
      <c r="A4" s="1" t="s">
        <v>0</v>
      </c>
      <c r="B4" s="1" t="s">
        <v>1</v>
      </c>
      <c r="C4" s="1" t="s">
        <v>2</v>
      </c>
      <c r="D4" s="1" t="s">
        <v>3</v>
      </c>
    </row>
    <row r="5" spans="1:5" ht="24" customHeight="1" x14ac:dyDescent="0.25">
      <c r="A5" s="22" t="s">
        <v>12</v>
      </c>
      <c r="B5" s="23"/>
      <c r="C5" s="23"/>
      <c r="D5" s="24"/>
    </row>
    <row r="6" spans="1:5" ht="60" x14ac:dyDescent="0.25">
      <c r="A6" s="13">
        <v>1</v>
      </c>
      <c r="B6" s="4" t="s">
        <v>22</v>
      </c>
      <c r="C6" s="2" t="s">
        <v>5</v>
      </c>
      <c r="D6" s="2">
        <v>7637</v>
      </c>
      <c r="E6" s="14"/>
    </row>
    <row r="7" spans="1:5" ht="36" x14ac:dyDescent="0.25">
      <c r="A7" s="13">
        <f>A6+1</f>
        <v>2</v>
      </c>
      <c r="B7" s="4" t="s">
        <v>20</v>
      </c>
      <c r="C7" s="2" t="s">
        <v>5</v>
      </c>
      <c r="D7" s="2">
        <v>100</v>
      </c>
      <c r="E7" s="14"/>
    </row>
    <row r="8" spans="1:5" x14ac:dyDescent="0.25">
      <c r="A8" s="13">
        <f t="shared" ref="A8:A10" si="0">A7+1</f>
        <v>3</v>
      </c>
      <c r="B8" s="4" t="s">
        <v>19</v>
      </c>
      <c r="C8" s="2" t="s">
        <v>5</v>
      </c>
      <c r="D8" s="2">
        <v>4471</v>
      </c>
      <c r="E8" s="14"/>
    </row>
    <row r="9" spans="1:5" ht="26.25" customHeight="1" x14ac:dyDescent="0.25">
      <c r="A9" s="13">
        <f t="shared" si="0"/>
        <v>4</v>
      </c>
      <c r="B9" s="4" t="s">
        <v>58</v>
      </c>
      <c r="C9" s="2" t="s">
        <v>4</v>
      </c>
      <c r="D9" s="2">
        <v>30</v>
      </c>
      <c r="E9" s="14"/>
    </row>
    <row r="10" spans="1:5" ht="36" x14ac:dyDescent="0.25">
      <c r="A10" s="13">
        <f t="shared" si="0"/>
        <v>5</v>
      </c>
      <c r="B10" s="4" t="s">
        <v>56</v>
      </c>
      <c r="C10" s="2" t="s">
        <v>5</v>
      </c>
      <c r="D10" s="2">
        <v>100</v>
      </c>
      <c r="E10" s="14"/>
    </row>
    <row r="11" spans="1:5" ht="24" customHeight="1" x14ac:dyDescent="0.25">
      <c r="A11" s="13"/>
      <c r="B11" s="15" t="s">
        <v>39</v>
      </c>
      <c r="C11" s="2"/>
      <c r="D11" s="2"/>
      <c r="E11" s="16"/>
    </row>
    <row r="12" spans="1:5" ht="24" customHeight="1" x14ac:dyDescent="0.25">
      <c r="A12" s="17" t="s">
        <v>16</v>
      </c>
      <c r="B12" s="18"/>
      <c r="C12" s="18"/>
      <c r="D12" s="19"/>
      <c r="E12" s="14"/>
    </row>
    <row r="13" spans="1:5" ht="84" x14ac:dyDescent="0.25">
      <c r="A13" s="3">
        <v>6</v>
      </c>
      <c r="B13" s="4" t="s">
        <v>48</v>
      </c>
      <c r="C13" s="2" t="s">
        <v>4</v>
      </c>
      <c r="D13" s="2">
        <v>403</v>
      </c>
      <c r="E13" s="14"/>
    </row>
    <row r="14" spans="1:5" ht="84" x14ac:dyDescent="0.25">
      <c r="A14" s="3">
        <f>A13+1</f>
        <v>7</v>
      </c>
      <c r="B14" s="4" t="s">
        <v>49</v>
      </c>
      <c r="C14" s="2" t="s">
        <v>4</v>
      </c>
      <c r="D14" s="2">
        <f>3733-D15</f>
        <v>3461</v>
      </c>
      <c r="E14" s="14"/>
    </row>
    <row r="15" spans="1:5" ht="36" x14ac:dyDescent="0.25">
      <c r="A15" s="3">
        <f t="shared" ref="A15:A18" si="1">A14+1</f>
        <v>8</v>
      </c>
      <c r="B15" s="4" t="s">
        <v>28</v>
      </c>
      <c r="C15" s="2" t="s">
        <v>4</v>
      </c>
      <c r="D15" s="2">
        <v>272</v>
      </c>
      <c r="E15" s="14"/>
    </row>
    <row r="16" spans="1:5" ht="107.25" customHeight="1" x14ac:dyDescent="0.25">
      <c r="A16" s="3">
        <f t="shared" si="1"/>
        <v>9</v>
      </c>
      <c r="B16" s="4" t="s">
        <v>17</v>
      </c>
      <c r="C16" s="2" t="s">
        <v>6</v>
      </c>
      <c r="D16" s="2">
        <v>18</v>
      </c>
      <c r="E16" s="14"/>
    </row>
    <row r="17" spans="1:5" ht="108.75" customHeight="1" x14ac:dyDescent="0.25">
      <c r="A17" s="3">
        <f t="shared" si="1"/>
        <v>10</v>
      </c>
      <c r="B17" s="4" t="s">
        <v>7</v>
      </c>
      <c r="C17" s="2" t="s">
        <v>6</v>
      </c>
      <c r="D17" s="2">
        <v>85</v>
      </c>
      <c r="E17" s="14"/>
    </row>
    <row r="18" spans="1:5" ht="72" customHeight="1" x14ac:dyDescent="0.25">
      <c r="A18" s="3">
        <f t="shared" si="1"/>
        <v>11</v>
      </c>
      <c r="B18" s="4" t="s">
        <v>8</v>
      </c>
      <c r="C18" s="2" t="s">
        <v>6</v>
      </c>
      <c r="D18" s="2">
        <v>48</v>
      </c>
      <c r="E18" s="16"/>
    </row>
    <row r="19" spans="1:5" ht="24" customHeight="1" x14ac:dyDescent="0.25">
      <c r="A19" s="13"/>
      <c r="B19" s="15" t="s">
        <v>40</v>
      </c>
      <c r="C19" s="2"/>
      <c r="D19" s="2"/>
      <c r="E19" s="16"/>
    </row>
    <row r="20" spans="1:5" ht="24" customHeight="1" x14ac:dyDescent="0.25">
      <c r="A20" s="17" t="s">
        <v>54</v>
      </c>
      <c r="B20" s="18"/>
      <c r="C20" s="18"/>
      <c r="D20" s="19"/>
      <c r="E20" s="14"/>
    </row>
    <row r="21" spans="1:5" ht="98.25" customHeight="1" x14ac:dyDescent="0.25">
      <c r="A21" s="3">
        <v>12</v>
      </c>
      <c r="B21" s="4" t="s">
        <v>13</v>
      </c>
      <c r="C21" s="2" t="s">
        <v>4</v>
      </c>
      <c r="D21" s="2">
        <f>290+260+177+362-D27</f>
        <v>1054</v>
      </c>
      <c r="E21" s="14"/>
    </row>
    <row r="22" spans="1:5" ht="96.75" customHeight="1" x14ac:dyDescent="0.25">
      <c r="A22" s="3">
        <f>A21+1</f>
        <v>13</v>
      </c>
      <c r="B22" s="4" t="s">
        <v>18</v>
      </c>
      <c r="C22" s="2" t="s">
        <v>4</v>
      </c>
      <c r="D22" s="2">
        <v>60</v>
      </c>
      <c r="E22" s="14"/>
    </row>
    <row r="23" spans="1:5" ht="42" customHeight="1" x14ac:dyDescent="0.25">
      <c r="A23" s="3">
        <f t="shared" ref="A23:A33" si="2">A22+1</f>
        <v>14</v>
      </c>
      <c r="B23" s="4" t="s">
        <v>30</v>
      </c>
      <c r="C23" s="2" t="s">
        <v>4</v>
      </c>
      <c r="D23" s="2">
        <f>1389-D21</f>
        <v>335</v>
      </c>
      <c r="E23" s="14"/>
    </row>
    <row r="24" spans="1:5" ht="45" customHeight="1" x14ac:dyDescent="0.25">
      <c r="A24" s="3">
        <f t="shared" si="2"/>
        <v>15</v>
      </c>
      <c r="B24" s="4" t="s">
        <v>29</v>
      </c>
      <c r="C24" s="2" t="s">
        <v>4</v>
      </c>
      <c r="D24" s="2">
        <f>2134-D22-D28</f>
        <v>1971</v>
      </c>
      <c r="E24" s="14"/>
    </row>
    <row r="25" spans="1:5" ht="42" customHeight="1" x14ac:dyDescent="0.25">
      <c r="A25" s="3">
        <f t="shared" si="2"/>
        <v>16</v>
      </c>
      <c r="B25" s="4" t="s">
        <v>32</v>
      </c>
      <c r="C25" s="2" t="s">
        <v>4</v>
      </c>
      <c r="D25" s="2">
        <v>35</v>
      </c>
      <c r="E25" s="14"/>
    </row>
    <row r="26" spans="1:5" ht="42" customHeight="1" x14ac:dyDescent="0.25">
      <c r="A26" s="3">
        <f t="shared" si="2"/>
        <v>17</v>
      </c>
      <c r="B26" s="4" t="s">
        <v>31</v>
      </c>
      <c r="C26" s="2" t="s">
        <v>4</v>
      </c>
      <c r="D26" s="2">
        <v>103</v>
      </c>
      <c r="E26" s="14"/>
    </row>
    <row r="27" spans="1:5" ht="54.75" customHeight="1" x14ac:dyDescent="0.25">
      <c r="A27" s="3">
        <f t="shared" si="2"/>
        <v>18</v>
      </c>
      <c r="B27" s="4" t="s">
        <v>33</v>
      </c>
      <c r="C27" s="5" t="s">
        <v>4</v>
      </c>
      <c r="D27" s="2">
        <v>35</v>
      </c>
      <c r="E27" s="14"/>
    </row>
    <row r="28" spans="1:5" ht="54.75" customHeight="1" x14ac:dyDescent="0.25">
      <c r="A28" s="3">
        <f t="shared" si="2"/>
        <v>19</v>
      </c>
      <c r="B28" s="4" t="s">
        <v>34</v>
      </c>
      <c r="C28" s="5" t="s">
        <v>4</v>
      </c>
      <c r="D28" s="2">
        <v>103</v>
      </c>
      <c r="E28" s="14"/>
    </row>
    <row r="29" spans="1:5" ht="98.25" customHeight="1" x14ac:dyDescent="0.25">
      <c r="A29" s="3">
        <f t="shared" si="2"/>
        <v>20</v>
      </c>
      <c r="B29" s="4" t="s">
        <v>42</v>
      </c>
      <c r="C29" s="2" t="s">
        <v>4</v>
      </c>
      <c r="D29" s="2">
        <v>30</v>
      </c>
      <c r="E29" s="14"/>
    </row>
    <row r="30" spans="1:5" ht="43.5" customHeight="1" x14ac:dyDescent="0.25">
      <c r="A30" s="3">
        <f t="shared" si="2"/>
        <v>21</v>
      </c>
      <c r="B30" s="4" t="s">
        <v>43</v>
      </c>
      <c r="C30" s="2" t="s">
        <v>4</v>
      </c>
      <c r="D30" s="2">
        <f>264-D29</f>
        <v>234</v>
      </c>
      <c r="E30" s="14"/>
    </row>
    <row r="31" spans="1:5" ht="73.5" customHeight="1" x14ac:dyDescent="0.25">
      <c r="A31" s="3">
        <f t="shared" si="2"/>
        <v>22</v>
      </c>
      <c r="B31" s="4" t="s">
        <v>35</v>
      </c>
      <c r="C31" s="5" t="s">
        <v>36</v>
      </c>
      <c r="D31" s="2">
        <v>4</v>
      </c>
      <c r="E31" s="14"/>
    </row>
    <row r="32" spans="1:5" ht="73.5" customHeight="1" x14ac:dyDescent="0.25">
      <c r="A32" s="3">
        <f t="shared" si="2"/>
        <v>23</v>
      </c>
      <c r="B32" s="4" t="s">
        <v>37</v>
      </c>
      <c r="C32" s="5" t="s">
        <v>36</v>
      </c>
      <c r="D32" s="2">
        <v>5</v>
      </c>
      <c r="E32" s="14"/>
    </row>
    <row r="33" spans="1:6" ht="59.25" customHeight="1" x14ac:dyDescent="0.25">
      <c r="A33" s="3">
        <f t="shared" si="2"/>
        <v>24</v>
      </c>
      <c r="B33" s="4" t="s">
        <v>10</v>
      </c>
      <c r="C33" s="5" t="s">
        <v>36</v>
      </c>
      <c r="D33" s="2">
        <v>8</v>
      </c>
      <c r="E33" s="14"/>
    </row>
    <row r="34" spans="1:6" ht="24" customHeight="1" x14ac:dyDescent="0.25">
      <c r="A34" s="13"/>
      <c r="B34" s="15" t="s">
        <v>41</v>
      </c>
      <c r="C34" s="2"/>
      <c r="D34" s="2"/>
      <c r="E34" s="16"/>
    </row>
    <row r="35" spans="1:6" ht="24" customHeight="1" x14ac:dyDescent="0.25">
      <c r="A35" s="17" t="s">
        <v>50</v>
      </c>
      <c r="B35" s="18"/>
      <c r="C35" s="18"/>
      <c r="D35" s="19"/>
      <c r="E35" s="14"/>
    </row>
    <row r="36" spans="1:6" ht="60" x14ac:dyDescent="0.25">
      <c r="A36" s="3">
        <v>25</v>
      </c>
      <c r="B36" s="4" t="s">
        <v>23</v>
      </c>
      <c r="C36" s="2" t="s">
        <v>9</v>
      </c>
      <c r="D36" s="2">
        <v>1</v>
      </c>
      <c r="E36" s="14"/>
    </row>
    <row r="37" spans="1:6" ht="60" x14ac:dyDescent="0.25">
      <c r="A37" s="3">
        <f>A36+1</f>
        <v>26</v>
      </c>
      <c r="B37" s="4" t="s">
        <v>24</v>
      </c>
      <c r="C37" s="2" t="s">
        <v>9</v>
      </c>
      <c r="D37" s="2">
        <v>1</v>
      </c>
      <c r="E37" s="14"/>
    </row>
    <row r="38" spans="1:6" ht="60" x14ac:dyDescent="0.25">
      <c r="A38" s="3">
        <f t="shared" ref="A38:A41" si="3">A37+1</f>
        <v>27</v>
      </c>
      <c r="B38" s="4" t="s">
        <v>25</v>
      </c>
      <c r="C38" s="2" t="s">
        <v>9</v>
      </c>
      <c r="D38" s="2">
        <v>1</v>
      </c>
      <c r="E38" s="14"/>
    </row>
    <row r="39" spans="1:6" ht="60" x14ac:dyDescent="0.25">
      <c r="A39" s="3">
        <f t="shared" si="3"/>
        <v>28</v>
      </c>
      <c r="B39" s="4" t="s">
        <v>27</v>
      </c>
      <c r="C39" s="2" t="s">
        <v>9</v>
      </c>
      <c r="D39" s="2">
        <v>1</v>
      </c>
      <c r="E39" s="14"/>
    </row>
    <row r="40" spans="1:6" ht="59.25" customHeight="1" x14ac:dyDescent="0.25">
      <c r="A40" s="3">
        <f t="shared" si="3"/>
        <v>29</v>
      </c>
      <c r="B40" s="4" t="s">
        <v>26</v>
      </c>
      <c r="C40" s="2" t="s">
        <v>9</v>
      </c>
      <c r="D40" s="2">
        <v>1</v>
      </c>
      <c r="E40" s="16"/>
    </row>
    <row r="41" spans="1:6" ht="40.5" customHeight="1" x14ac:dyDescent="0.25">
      <c r="A41" s="3">
        <f t="shared" si="3"/>
        <v>30</v>
      </c>
      <c r="B41" s="4" t="s">
        <v>38</v>
      </c>
      <c r="C41" s="2" t="s">
        <v>9</v>
      </c>
      <c r="D41" s="2">
        <v>3</v>
      </c>
      <c r="E41" s="16"/>
    </row>
    <row r="42" spans="1:6" ht="24" customHeight="1" x14ac:dyDescent="0.25">
      <c r="A42" s="13"/>
      <c r="B42" s="15" t="s">
        <v>51</v>
      </c>
      <c r="C42" s="2"/>
      <c r="D42" s="2"/>
      <c r="E42" s="16"/>
    </row>
    <row r="43" spans="1:6" ht="24" customHeight="1" x14ac:dyDescent="0.25">
      <c r="A43" s="17" t="s">
        <v>52</v>
      </c>
      <c r="B43" s="18"/>
      <c r="C43" s="18"/>
      <c r="D43" s="19"/>
      <c r="E43" s="14"/>
    </row>
    <row r="44" spans="1:6" ht="84" x14ac:dyDescent="0.25">
      <c r="A44" s="3">
        <v>31</v>
      </c>
      <c r="B44" s="4" t="s">
        <v>47</v>
      </c>
      <c r="C44" s="2" t="s">
        <v>5</v>
      </c>
      <c r="D44" s="2">
        <v>4881</v>
      </c>
      <c r="E44" s="14"/>
    </row>
    <row r="45" spans="1:6" ht="64.5" customHeight="1" x14ac:dyDescent="0.25">
      <c r="A45" s="3">
        <f>A44+1</f>
        <v>32</v>
      </c>
      <c r="B45" s="4" t="s">
        <v>46</v>
      </c>
      <c r="C45" s="2" t="s">
        <v>5</v>
      </c>
      <c r="D45" s="2">
        <v>3166</v>
      </c>
      <c r="E45" s="14"/>
    </row>
    <row r="46" spans="1:6" ht="48" x14ac:dyDescent="0.25">
      <c r="A46" s="3">
        <f t="shared" ref="A46:A50" si="4">A45+1</f>
        <v>33</v>
      </c>
      <c r="B46" s="4" t="s">
        <v>14</v>
      </c>
      <c r="C46" s="2" t="s">
        <v>5</v>
      </c>
      <c r="D46" s="2">
        <v>9762</v>
      </c>
      <c r="E46" s="14"/>
      <c r="F46" s="7"/>
    </row>
    <row r="47" spans="1:6" ht="72" x14ac:dyDescent="0.25">
      <c r="A47" s="3">
        <f t="shared" si="4"/>
        <v>34</v>
      </c>
      <c r="B47" s="4" t="s">
        <v>11</v>
      </c>
      <c r="C47" s="2" t="s">
        <v>5</v>
      </c>
      <c r="D47" s="2">
        <f>439*1.5</f>
        <v>658.5</v>
      </c>
      <c r="E47" s="14"/>
    </row>
    <row r="48" spans="1:6" ht="48" x14ac:dyDescent="0.25">
      <c r="A48" s="3">
        <f t="shared" si="4"/>
        <v>35</v>
      </c>
      <c r="B48" s="4" t="s">
        <v>45</v>
      </c>
      <c r="C48" s="2" t="s">
        <v>5</v>
      </c>
      <c r="D48" s="2">
        <v>30</v>
      </c>
      <c r="E48" s="14"/>
    </row>
    <row r="49" spans="1:7" ht="48" x14ac:dyDescent="0.25">
      <c r="A49" s="3">
        <f t="shared" si="4"/>
        <v>36</v>
      </c>
      <c r="B49" s="4" t="s">
        <v>55</v>
      </c>
      <c r="C49" s="2" t="s">
        <v>5</v>
      </c>
      <c r="D49" s="2">
        <v>100</v>
      </c>
      <c r="E49" s="14"/>
    </row>
    <row r="50" spans="1:7" ht="24" x14ac:dyDescent="0.25">
      <c r="A50" s="3">
        <f t="shared" si="4"/>
        <v>37</v>
      </c>
      <c r="B50" s="4" t="s">
        <v>57</v>
      </c>
      <c r="C50" s="2" t="s">
        <v>4</v>
      </c>
      <c r="D50" s="2">
        <v>30</v>
      </c>
      <c r="E50" s="14"/>
    </row>
    <row r="51" spans="1:7" ht="24" customHeight="1" x14ac:dyDescent="0.25">
      <c r="A51" s="13"/>
      <c r="B51" s="15" t="s">
        <v>44</v>
      </c>
      <c r="C51" s="2"/>
      <c r="D51" s="2"/>
      <c r="E51" s="14"/>
    </row>
    <row r="52" spans="1:7" x14ac:dyDescent="0.25">
      <c r="A52" s="6"/>
      <c r="B52" s="12" t="s">
        <v>53</v>
      </c>
      <c r="C52" s="6"/>
      <c r="D52" s="8"/>
      <c r="G52" s="11"/>
    </row>
  </sheetData>
  <mergeCells count="7">
    <mergeCell ref="A43:D43"/>
    <mergeCell ref="A2:D2"/>
    <mergeCell ref="A1:D1"/>
    <mergeCell ref="A5:D5"/>
    <mergeCell ref="A35:D35"/>
    <mergeCell ref="A20:D20"/>
    <mergeCell ref="A12:D12"/>
  </mergeCells>
  <printOptions horizontalCentered="1"/>
  <pageMargins left="0.70866141732283472" right="0.70866141732283472" top="0.55118110236220474" bottom="0.55118110236220474" header="0.31496062992125984" footer="0.31496062992125984"/>
  <pageSetup paperSize="9" scale="91" fitToHeight="0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Więcmierzyce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2026-08-18T09:22:27Z</dcterms:modified>
</cp:coreProperties>
</file>