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yrektor\Desktop\Dokumenty 2026\Przetarg na wymianę pokrycia dachowego, orynnowania i remont kominów AK1\"/>
    </mc:Choice>
  </mc:AlternateContent>
  <xr:revisionPtr revIDLastSave="0" documentId="8_{0DE97793-BFC9-4116-9104-5E8E8375B41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KARTA TYTUŁOWA" sheetId="1" r:id="rId1"/>
    <sheet name="ZBIORCZE ZESTAWIENIE KOSZTÓW" sheetId="2" r:id="rId2"/>
    <sheet name="LISTA NR 1" sheetId="3" r:id="rId3"/>
  </sheets>
  <calcPr calcId="191029"/>
</workbook>
</file>

<file path=xl/calcChain.xml><?xml version="1.0" encoding="utf-8"?>
<calcChain xmlns="http://schemas.openxmlformats.org/spreadsheetml/2006/main">
  <c r="N56" i="3" l="1"/>
  <c r="K56" i="3"/>
  <c r="N55" i="3"/>
  <c r="K55" i="3"/>
  <c r="N54" i="3"/>
  <c r="K54" i="3"/>
  <c r="N53" i="3"/>
  <c r="K53" i="3"/>
  <c r="N52" i="3"/>
  <c r="K52" i="3"/>
  <c r="N51" i="3"/>
  <c r="K51" i="3"/>
  <c r="N50" i="3"/>
  <c r="K50" i="3"/>
  <c r="N49" i="3"/>
  <c r="N47" i="3"/>
  <c r="K47" i="3"/>
  <c r="N46" i="3"/>
  <c r="K46" i="3"/>
  <c r="N45" i="3"/>
  <c r="K45" i="3"/>
  <c r="N44" i="3"/>
  <c r="K44" i="3"/>
  <c r="N43" i="3"/>
  <c r="K43" i="3"/>
  <c r="N42" i="3"/>
  <c r="K42" i="3"/>
  <c r="N41" i="3"/>
  <c r="K41" i="3"/>
  <c r="N40" i="3"/>
  <c r="K40" i="3"/>
  <c r="N39" i="3"/>
  <c r="K39" i="3"/>
  <c r="N38" i="3"/>
  <c r="N36" i="3"/>
  <c r="K36" i="3"/>
  <c r="N35" i="3"/>
  <c r="K35" i="3"/>
  <c r="N34" i="3"/>
  <c r="K34" i="3"/>
  <c r="N33" i="3"/>
  <c r="K33" i="3"/>
  <c r="N32" i="3"/>
  <c r="K32" i="3"/>
  <c r="N31" i="3"/>
  <c r="K31" i="3"/>
  <c r="N30" i="3"/>
  <c r="K30" i="3"/>
  <c r="N29" i="3"/>
  <c r="K29" i="3"/>
  <c r="N28" i="3"/>
  <c r="K28" i="3"/>
  <c r="N27" i="3"/>
  <c r="N25" i="3"/>
  <c r="K25" i="3"/>
  <c r="N24" i="3"/>
  <c r="K24" i="3"/>
  <c r="N23" i="3"/>
  <c r="K23" i="3"/>
  <c r="N22" i="3"/>
  <c r="N20" i="3"/>
  <c r="K20" i="3"/>
  <c r="N19" i="3"/>
  <c r="K19" i="3"/>
  <c r="N18" i="3"/>
  <c r="K18" i="3"/>
  <c r="N17" i="3"/>
  <c r="K17" i="3"/>
  <c r="N16" i="3"/>
  <c r="K16" i="3"/>
  <c r="N15" i="3"/>
  <c r="K15" i="3"/>
  <c r="N14" i="3"/>
  <c r="K14" i="3"/>
  <c r="N13" i="3"/>
  <c r="K13" i="3"/>
  <c r="N12" i="3"/>
  <c r="N10" i="3"/>
  <c r="K10" i="3"/>
  <c r="N9" i="3"/>
  <c r="K9" i="3"/>
  <c r="N8" i="3"/>
  <c r="N7" i="3"/>
  <c r="K7" i="2"/>
  <c r="J7" i="2"/>
  <c r="K37" i="3" l="1"/>
  <c r="E11" i="2" s="1"/>
  <c r="K57" i="3"/>
  <c r="E13" i="2" s="1"/>
  <c r="K21" i="3"/>
  <c r="E9" i="2" s="1"/>
  <c r="K48" i="3"/>
  <c r="E12" i="2" s="1"/>
  <c r="K26" i="3"/>
  <c r="E10" i="2" s="1"/>
  <c r="K11" i="3"/>
  <c r="K58" i="3" s="1"/>
  <c r="E7" i="2" s="1"/>
  <c r="I7" i="2" s="1"/>
  <c r="E8" i="2" l="1"/>
</calcChain>
</file>

<file path=xl/sharedStrings.xml><?xml version="1.0" encoding="utf-8"?>
<sst xmlns="http://schemas.openxmlformats.org/spreadsheetml/2006/main" count="765" uniqueCount="198">
  <si>
    <t>FORMULARZ OFERTOWY</t>
  </si>
  <si>
    <t/>
  </si>
  <si>
    <t>WYKONANIE ROBÓT REMONTOWYCH DACHU BUDYNKU MIESZKALNEGO WIELORODZINNEGO W ZAKRESIE WYKONANIA DOCIEPLENIA DACHU, WYMIANY POKRYCIA Z PAPY TERMOZGRZEWALNEJ WRAZ Z OBRÓBKAMI BLACHARSKIMI I ORYNNOWANIEM</t>
  </si>
  <si>
    <t>Budowa:</t>
  </si>
  <si>
    <t>obręb 0001 Wysokie Mazowieckie, ul. Armii Krajowej 1
Działka o nr ewid. gr. 1502
powiat wysokomazowiecki
województwo podlaskie</t>
  </si>
  <si>
    <t>Obiekt lub rodzaj robót:</t>
  </si>
  <si>
    <t>Roboty remontowo-budowlane</t>
  </si>
  <si>
    <t>Inwestor:</t>
  </si>
  <si>
    <t>Zakład Gospodarki Mieszkaniowej w Wysokiem Mazowieckiem
ul. Armii Krajowej 4,18-200 Wysokie Mazowieckie</t>
  </si>
  <si>
    <t>Jednostka opracowująca kosztorys:</t>
  </si>
  <si>
    <t>PETROBUD Piotr Sienicki 
18-220 Czyżew
ul. Konopnickiej 8
NIP: 722-134-62-84
tel. 668-199-125</t>
  </si>
  <si>
    <t>Data opracowania:</t>
  </si>
  <si>
    <t>2026-05-11</t>
  </si>
  <si>
    <t>Przedmiar opracowany przez:</t>
  </si>
  <si>
    <t>inż. Piotr Sienicki, KOSZTORYSANT</t>
  </si>
  <si>
    <t>Wykonawca:</t>
  </si>
  <si>
    <t>Data:</t>
  </si>
  <si>
    <t>Lp</t>
  </si>
  <si>
    <t>Kod branży</t>
  </si>
  <si>
    <t>Oznaczenie arkusza</t>
  </si>
  <si>
    <t>Nazwa elementu</t>
  </si>
  <si>
    <t>Wartość</t>
  </si>
  <si>
    <t>Oszczędności netto</t>
  </si>
  <si>
    <t>Komentarz</t>
  </si>
  <si>
    <t>Wskaźnik techniczno-ekonomiczny</t>
  </si>
  <si>
    <t>Powierzchnia obiektu</t>
  </si>
  <si>
    <t>Jednostka</t>
  </si>
  <si>
    <t>Udział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</si>
  <si>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</si>
  <si>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</si>
  <si>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</si>
  <si>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</si>
  <si>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</si>
  <si>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</si>
  <si>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</si>
  <si>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</si>
  <si>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</si>
  <si>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</si>
  <si>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</si>
  <si>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</si>
  <si>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 </t>
  </si>
  <si>
    <t xml:space="preserve">Kosztorys </t>
  </si>
  <si>
    <t>ELEMENT 1</t>
  </si>
  <si>
    <t>KOSZT RUSZTOWAŃ</t>
  </si>
  <si>
    <t>ELEMENT 2</t>
  </si>
  <si>
    <t>ROBOTY ROZBIÓRKOWE</t>
  </si>
  <si>
    <t>ELEMENT 3</t>
  </si>
  <si>
    <t>WYMIANA PASÓW PODRYNNOWYCH I OBRÓBEK BLACHARSKICH</t>
  </si>
  <si>
    <t>ELEMENT 4</t>
  </si>
  <si>
    <t>REMONT KOMINÓW</t>
  </si>
  <si>
    <t>ELEMENT 5</t>
  </si>
  <si>
    <t>OBRÓBKI BLACHARSKIE I ORYNNOWANIE</t>
  </si>
  <si>
    <t>ELEMENT 6</t>
  </si>
  <si>
    <t>OCIEPLENIE STROPODACHU</t>
  </si>
  <si>
    <t>Dane wyjściowe</t>
  </si>
  <si>
    <t>Odniesienie do dokumentacji przetargowej</t>
  </si>
  <si>
    <t>Kod indywidualny</t>
  </si>
  <si>
    <t>Podstawa</t>
  </si>
  <si>
    <t>Opis robót</t>
  </si>
  <si>
    <t>Szacowany obmiar projektanta</t>
  </si>
  <si>
    <t>Obmiar zweryfikowany przez wykonawcę</t>
  </si>
  <si>
    <t>Krotność</t>
  </si>
  <si>
    <t>Cena jednostkowa netto</t>
  </si>
  <si>
    <t>Przykładowi producenci referencyjni</t>
  </si>
  <si>
    <t>Uwagi oferenta</t>
  </si>
  <si>
    <t>Notatka</t>
  </si>
  <si>
    <t>13</t>
  </si>
  <si>
    <t>14</t>
  </si>
  <si>
    <t>15</t>
  </si>
  <si>
    <t>Kosztorys</t>
  </si>
  <si>
    <t>Element</t>
  </si>
  <si>
    <t>Rusztowania zewnętrzne rurowe o wysokości do 15·m, nakłady podstawowe</t>
  </si>
  <si>
    <t xml:space="preserve">  1</t>
  </si>
  <si>
    <t>KNR 202/1604/2 (1)</t>
  </si>
  <si>
    <t>m2</t>
  </si>
  <si>
    <t>Osłony z siatki na rusztowaniach zewnętrznych</t>
  </si>
  <si>
    <t xml:space="preserve">  2</t>
  </si>
  <si>
    <t>KNNR 2/1505/1</t>
  </si>
  <si>
    <t>RAZEM 1  KOSZT RUSZTOWAŃ</t>
  </si>
  <si>
    <t>Rozebranie rynien z blachy nie nadającej się do użytku</t>
  </si>
  <si>
    <t xml:space="preserve">  3</t>
  </si>
  <si>
    <t>KNR 401/535/4</t>
  </si>
  <si>
    <t>m</t>
  </si>
  <si>
    <t>Rozebranie rur spustowych z blachy nie nadającej się do użytku</t>
  </si>
  <si>
    <t xml:space="preserve">  4</t>
  </si>
  <si>
    <t>KNR 401/535/6</t>
  </si>
  <si>
    <t>Rozebranie obróbek blacharskich: murów ogniowych, okapów kołnierzy, gzymsów itp. z blachy nie nadającej się do użytku</t>
  </si>
  <si>
    <t xml:space="preserve">  5</t>
  </si>
  <si>
    <t>KNR 401/535/8</t>
  </si>
  <si>
    <t>Wywóz złomu z terenu rozbiórki, samochodem skrzyniowym na odległość do 1·km, z załadunkiem i wyładunkiem ręcznym, samochód do 5·t</t>
  </si>
  <si>
    <t xml:space="preserve">  6</t>
  </si>
  <si>
    <t>KNR 404/1107/1 (1)</t>
  </si>
  <si>
    <t>t</t>
  </si>
  <si>
    <t>Wywóz złomu z terenu rozbiórki, samochodem skrzyniowym na odległość do 1·km, nakłady uzupełniające za każdy dalszy rozpoczęty 1·km odległości ponad 1·km, samochód do 5·t</t>
  </si>
  <si>
    <t xml:space="preserve">  7</t>
  </si>
  <si>
    <t>KNR 404/1107/4 (1)</t>
  </si>
  <si>
    <t>Odbicie tynków tynk z zaprawy wap. lub cementowo - wapien. bez względu na ilość na ścianach, filarach, pilastrach - przyjęto 50% powierzchni</t>
  </si>
  <si>
    <t xml:space="preserve">  8</t>
  </si>
  <si>
    <t>KNKRB 3/601/1</t>
  </si>
  <si>
    <t>Wywóz gruzu spryzmowanego samochodami samowyładowczymi do 1·km (wraz z utylizacją gruzu)</t>
  </si>
  <si>
    <t xml:space="preserve">  9</t>
  </si>
  <si>
    <t>KNR 401/108/11</t>
  </si>
  <si>
    <t>m3</t>
  </si>
  <si>
    <t>Wywóz gruzu spryzmowanego samochodami samowyładowczymi na każdy następny 1·km (wraz z utylizacją gruzu)</t>
  </si>
  <si>
    <t xml:space="preserve">  10</t>
  </si>
  <si>
    <t>KNR 401/108/12</t>
  </si>
  <si>
    <t>RAZEM 2  ROBOTY ROZBIÓRKOWE</t>
  </si>
  <si>
    <t>Analogia. Wymiana konstrukcji nośnej obmurza (belki z ceowników o szerokości 79 cm) - blacha do mocowania rynny ocynkowana o gr. 2 mm, mocowana doczołowo na kotwy chemiczne oraz za pomocą płaskownika jako odciągi do stropodachu</t>
  </si>
  <si>
    <t xml:space="preserve">  11</t>
  </si>
  <si>
    <t>ZRE 3/781/4</t>
  </si>
  <si>
    <t>mb</t>
  </si>
  <si>
    <t>Uzupełnienie obróbek blacharskich, gzymsy i pasy elewacyjne, blacha powlekana, szerokość ponad 25·cm</t>
  </si>
  <si>
    <t xml:space="preserve">  12</t>
  </si>
  <si>
    <t>KNR 401/530/6</t>
  </si>
  <si>
    <t>Uzupełnienie obróbek blacharskich, mury ogniowe i okapy, z blachy powlekanej</t>
  </si>
  <si>
    <t xml:space="preserve">  13</t>
  </si>
  <si>
    <t>KNR 401/530/2</t>
  </si>
  <si>
    <t>RAZEM 3  WYMIANA PASÓW PODRYNNOWYCH I OBRÓBEK BLACHARSKICH</t>
  </si>
  <si>
    <t>Przygotowanie starego podłoża pod docieplenie metodą lekką - mokrą, oczyszczenie  mechaniczne i zmycie</t>
  </si>
  <si>
    <t xml:space="preserve">  14</t>
  </si>
  <si>
    <t>KNR 23/2611/1</t>
  </si>
  <si>
    <t>Uzupełnienie tynków zewnętrznych zwykłych kategorii II (ściany, loggie, balkony), podłoże: cegła, pustaki ceramiczne, gazo- i pianobeton; do 5·m2 (w 1 miejscu) - przyjęto 50% powierzchni</t>
  </si>
  <si>
    <t xml:space="preserve">  15</t>
  </si>
  <si>
    <t>KNR 401/725/3 (1)</t>
  </si>
  <si>
    <t>Elewacje z paneli układanych pionowo - montaż rusztu, na podłożu z cegieł, ściany</t>
  </si>
  <si>
    <t xml:space="preserve">  16</t>
  </si>
  <si>
    <t>KNR 18/2612/3</t>
  </si>
  <si>
    <t>Izolacje cieplne i przeciwdźwiękowe z wełny mineralnej prasowanej o gr. 5 cm, pionowa z płyt mocowanych na klej (ściana ogniomuru)</t>
  </si>
  <si>
    <t xml:space="preserve">  17</t>
  </si>
  <si>
    <t>KNR 202/613/6</t>
  </si>
  <si>
    <t>Ścianki i przepierzenia drewniane, obicia jednostronnie, płyta wiórowa</t>
  </si>
  <si>
    <t xml:space="preserve">  18</t>
  </si>
  <si>
    <t>KNR 222/601/6</t>
  </si>
  <si>
    <t>Uzupełnienie podkładek z blachy ocynkowanej, szerokości 0,20-0,25·m, pod okap dachu krytego papą lub dachówką</t>
  </si>
  <si>
    <t xml:space="preserve">  19</t>
  </si>
  <si>
    <t>KNR 401/531/9</t>
  </si>
  <si>
    <t>Analogia. Uzupełnienie pokryć lub obróbek blacharskich bocznych ścian kominów, z blachy powlekanej</t>
  </si>
  <si>
    <t xml:space="preserve">  20</t>
  </si>
  <si>
    <t>KNR 401/532/4</t>
  </si>
  <si>
    <t>Analogia. Uzupełnienie pokryć lub obróbek blacharskich czapek kominów, z blachy powlekanej</t>
  </si>
  <si>
    <t xml:space="preserve">  21</t>
  </si>
  <si>
    <t>KNR 401/532/5</t>
  </si>
  <si>
    <t>szt</t>
  </si>
  <si>
    <t>Kratki wentylacyjne, wsporniki, haki - osadzenie</t>
  </si>
  <si>
    <t xml:space="preserve">  22</t>
  </si>
  <si>
    <t>KNR 1901/345/9</t>
  </si>
  <si>
    <t>RAZEM 4  REMONT KOMINÓW</t>
  </si>
  <si>
    <t>Obróbki dachowe przy zastosowaniu papy termozgrzewalnej DKD, mur ogniowy, pasem papy szerokości 30·cm</t>
  </si>
  <si>
    <t xml:space="preserve">  23</t>
  </si>
  <si>
    <t>KNR 22/529/4</t>
  </si>
  <si>
    <t>Obróbki dachowe przy zastosowaniu papy termozgrzewalnej DKD, mur ogniowy, dodatek za każde dalsze 5·cm szerokości papy</t>
  </si>
  <si>
    <t xml:space="preserve">  24</t>
  </si>
  <si>
    <t>KNR 22/529/5</t>
  </si>
  <si>
    <t>Obróbki dachowe przy zastosowaniu papy termozgrzewalnej DKD, kominy</t>
  </si>
  <si>
    <t xml:space="preserve">  25</t>
  </si>
  <si>
    <t>KNR 22/529/6</t>
  </si>
  <si>
    <t>Rynny dachowe półokrągłe o średnicy 150 mm z blachy powlekanej grubości min. 0,50 mm</t>
  </si>
  <si>
    <t xml:space="preserve">  26</t>
  </si>
  <si>
    <t>KNR 202/508/2</t>
  </si>
  <si>
    <t>Rynny dachowe półokrągłe, stalowe powlekane o średnicy 150/100·mm, montaż lejów spustowych</t>
  </si>
  <si>
    <t xml:space="preserve">  27</t>
  </si>
  <si>
    <t>NNRNKB 202/546/2</t>
  </si>
  <si>
    <t>Rynny dachowe półokrągłe, stalowe powlekane o średnicy 150·mm, montaż denek rynnowych</t>
  </si>
  <si>
    <t xml:space="preserve">  28</t>
  </si>
  <si>
    <t>NNRNKB 202/546/4</t>
  </si>
  <si>
    <t>Rury spustowe okrągłe o średnicy 100 mm z blachy powlekanej grubości min. 0,50 mm</t>
  </si>
  <si>
    <t xml:space="preserve">  29</t>
  </si>
  <si>
    <t>KNR 202/510/2</t>
  </si>
  <si>
    <t>Rury spustowe okrągłe, stalowe powlekane, kolanka Fi·100·mm</t>
  </si>
  <si>
    <t xml:space="preserve">  30</t>
  </si>
  <si>
    <t>NNRNKB 202/550/7</t>
  </si>
  <si>
    <t>Obróbki blacharskie z blachy powlekanej, szerokość w rozwinięciu ponad 25·cm</t>
  </si>
  <si>
    <t xml:space="preserve">  31</t>
  </si>
  <si>
    <t>NNRNKB 202/541/2</t>
  </si>
  <si>
    <t>RAZEM 5  OBRÓBKI BLACHARSKIE I ORYNNOWANIE</t>
  </si>
  <si>
    <t>Przygotowanie podłoża, warstwa sczepna, powierzchnie poziome</t>
  </si>
  <si>
    <t xml:space="preserve">  32</t>
  </si>
  <si>
    <t>DC 20/602/6 (1)</t>
  </si>
  <si>
    <t>Analogia. Izolacja z folii polietylenowej przymocowana do konstrukcji - paroizolacja stropodachu samoprzylepna</t>
  </si>
  <si>
    <t xml:space="preserve">  33</t>
  </si>
  <si>
    <t>KNNR 2/604/2</t>
  </si>
  <si>
    <t>Izolacje cieplne i przeciwdzwiękowe z wełny mineralnej prasowanej (warstwa dolna), poziome z płyt układanych na sucho - pierwsza warstwa gr. 15 cm</t>
  </si>
  <si>
    <t xml:space="preserve">  34</t>
  </si>
  <si>
    <t>KNR 202/613/3</t>
  </si>
  <si>
    <t>Izolacje cieplne i przeciwdźwiękowe z wełny mineralnej prasowanej (warstwa górna), poziome z płyt układanych na sucho - dodatek za każdą następną warstwę o gr. 5 cm</t>
  </si>
  <si>
    <t xml:space="preserve">  35</t>
  </si>
  <si>
    <t>KNR 202/613/4</t>
  </si>
  <si>
    <t>Analogia. Izolacje szczelin narożnych, poziome, paskami wełny mineralnej prasowanej - kliny dachowe</t>
  </si>
  <si>
    <t xml:space="preserve">  36</t>
  </si>
  <si>
    <t>KNR 202/617/4</t>
  </si>
  <si>
    <t>Analogia. Pokrycie dachu papą jedną warstwą papy w nakładkę, papa asfaltowa lub jutowa, lepik asfaltowy stosowany na zimno - mocowanie mechaniczne za pomocą kołków do wełny i papy</t>
  </si>
  <si>
    <t xml:space="preserve">  37</t>
  </si>
  <si>
    <t>KNR 1901/521/2 (1)</t>
  </si>
  <si>
    <t>Analogia. Pokrycie dachu papą jedną warstwą papy w nakładkę, papa asfaltowa lub jutowa, lepik asfaltowy stosowany na gorąco - papa termozgrzewalna</t>
  </si>
  <si>
    <t xml:space="preserve">  38</t>
  </si>
  <si>
    <t>KNR 1901/521/2 (2)</t>
  </si>
  <si>
    <t>RAZEM 6  OCIEPLENIE STROPODACHU</t>
  </si>
  <si>
    <t>RAZEM WYKONANIE ROBÓT REMONTOWYCH DACHU BUDYNKU MIESZKALNEGO WIELORODZINNEGO W ZAKRESIE WYKONANIA DOCIEPLENIA DACHU, WYMIANY POKRYCIA...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</si>
</sst>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.00####"/>
  </numFmts>
  <fonts count="4" x14ac:knownFonts="1">
    <font>
      <sz val="11"/>
      <color theme="1"/>
      <name val="Calibri"/>
      <family val="2"/>
      <scheme val="minor"/>
    </font>
    <font>
      <b/>
      <sz val="18"/>
      <color rgb="FF80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0605D"/>
        <bgColor auto="1"/>
      </patternFill>
    </fill>
    <fill>
      <patternFill patternType="solid">
        <fgColor rgb="FFFFFFCC"/>
        <bgColor auto="1"/>
      </patternFill>
    </fill>
    <fill>
      <patternFill patternType="solid">
        <fgColor rgb="FFCCCCCC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9BBB59"/>
        <bgColor auto="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49" fontId="0" fillId="0" borderId="1" xfId="1" applyNumberFormat="1" applyFont="1" applyBorder="1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49" fontId="1" fillId="0" borderId="1" xfId="1" applyNumberFormat="1" applyFont="1" applyBorder="1" applyAlignment="1">
      <alignment vertical="top" wrapText="1"/>
    </xf>
    <xf numFmtId="49" fontId="2" fillId="0" borderId="1" xfId="1" applyNumberFormat="1" applyFont="1" applyBorder="1" applyAlignment="1">
      <alignment vertical="top" wrapText="1"/>
    </xf>
    <xf numFmtId="49" fontId="0" fillId="0" borderId="1" xfId="1" applyNumberFormat="1" applyFont="1" applyBorder="1" applyAlignment="1">
      <alignment vertical="top" wrapText="1"/>
    </xf>
    <xf numFmtId="0" fontId="0" fillId="4" borderId="1" xfId="1" applyFont="1" applyFill="1" applyBorder="1"/>
    <xf numFmtId="0" fontId="0" fillId="5" borderId="1" xfId="1" applyFont="1" applyFill="1" applyBorder="1"/>
    <xf numFmtId="49" fontId="0" fillId="4" borderId="1" xfId="1" applyNumberFormat="1" applyFont="1" applyFill="1" applyBorder="1" applyAlignment="1">
      <alignment vertical="top" wrapText="1"/>
    </xf>
    <xf numFmtId="164" fontId="0" fillId="3" borderId="1" xfId="1" applyNumberFormat="1" applyFont="1" applyFill="1" applyBorder="1" applyAlignment="1">
      <alignment wrapText="1"/>
    </xf>
    <xf numFmtId="49" fontId="0" fillId="5" borderId="1" xfId="1" applyNumberFormat="1" applyFont="1" applyFill="1" applyBorder="1" applyAlignment="1">
      <alignment vertical="top" wrapText="1"/>
    </xf>
    <xf numFmtId="164" fontId="0" fillId="0" borderId="1" xfId="1" applyNumberFormat="1" applyFont="1" applyBorder="1" applyAlignment="1">
      <alignment wrapText="1"/>
    </xf>
    <xf numFmtId="164" fontId="0" fillId="4" borderId="1" xfId="1" applyNumberFormat="1" applyFont="1" applyFill="1" applyBorder="1" applyAlignment="1">
      <alignment wrapText="1"/>
    </xf>
    <xf numFmtId="0" fontId="0" fillId="3" borderId="1" xfId="1" applyFont="1" applyFill="1" applyBorder="1"/>
    <xf numFmtId="164" fontId="0" fillId="5" borderId="1" xfId="1" applyNumberFormat="1" applyFont="1" applyFill="1" applyBorder="1" applyAlignment="1">
      <alignment wrapText="1"/>
    </xf>
    <xf numFmtId="0" fontId="0" fillId="0" borderId="1" xfId="1" applyFont="1" applyBorder="1"/>
    <xf numFmtId="164" fontId="0" fillId="6" borderId="1" xfId="1" applyNumberFormat="1" applyFont="1" applyFill="1" applyBorder="1" applyAlignment="1">
      <alignment wrapText="1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vertical="top" wrapText="1"/>
    </xf>
    <xf numFmtId="49" fontId="0" fillId="2" borderId="2" xfId="1" applyNumberFormat="1" applyFont="1" applyFill="1" applyBorder="1" applyAlignment="1">
      <alignment vertical="top" wrapText="1"/>
    </xf>
    <xf numFmtId="49" fontId="0" fillId="3" borderId="2" xfId="1" applyNumberFormat="1" applyFont="1" applyFill="1" applyBorder="1" applyAlignment="1">
      <alignment vertical="top" wrapText="1"/>
    </xf>
    <xf numFmtId="49" fontId="0" fillId="0" borderId="2" xfId="1" applyNumberFormat="1" applyFont="1" applyBorder="1" applyAlignment="1">
      <alignment horizontal="right" vertical="top" wrapText="1"/>
    </xf>
    <xf numFmtId="49" fontId="0" fillId="0" borderId="2" xfId="1" applyNumberFormat="1" applyFont="1" applyBorder="1" applyAlignment="1">
      <alignment vertical="top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3"/>
  <sheetViews>
    <sheetView workbookViewId="0"/>
  </sheetViews>
  <sheetFormatPr defaultRowHeight="15" x14ac:dyDescent="0.25"/>
  <cols>
    <col min="1" max="1" width="49" customWidth="1"/>
    <col min="2" max="2" width="71" customWidth="1"/>
  </cols>
  <sheetData>
    <row r="1" spans="1:2" x14ac:dyDescent="0.25">
      <c r="A1" s="2"/>
      <c r="B1" s="2"/>
    </row>
    <row r="4" spans="1:2" x14ac:dyDescent="0.25">
      <c r="A4" s="17" t="s">
        <v>0</v>
      </c>
      <c r="B4" s="18" t="s">
        <v>1</v>
      </c>
    </row>
    <row r="6" spans="1:2" x14ac:dyDescent="0.25">
      <c r="A6" s="17" t="s">
        <v>2</v>
      </c>
      <c r="B6" s="18" t="s">
        <v>1</v>
      </c>
    </row>
    <row r="8" spans="1:2" ht="84" x14ac:dyDescent="0.25">
      <c r="A8" s="3" t="s">
        <v>3</v>
      </c>
      <c r="B8" s="4" t="s">
        <v>4</v>
      </c>
    </row>
    <row r="9" spans="1:2" ht="23.25" x14ac:dyDescent="0.25">
      <c r="A9" s="3" t="s">
        <v>5</v>
      </c>
      <c r="B9" s="4" t="s">
        <v>6</v>
      </c>
    </row>
    <row r="10" spans="1:2" ht="63" x14ac:dyDescent="0.25">
      <c r="A10" s="3" t="s">
        <v>7</v>
      </c>
      <c r="B10" s="4" t="s">
        <v>8</v>
      </c>
    </row>
    <row r="11" spans="1:2" ht="105" x14ac:dyDescent="0.25">
      <c r="A11" s="3" t="s">
        <v>9</v>
      </c>
      <c r="B11" s="4" t="s">
        <v>10</v>
      </c>
    </row>
    <row r="12" spans="1:2" ht="23.25" x14ac:dyDescent="0.25">
      <c r="A12" s="3" t="s">
        <v>11</v>
      </c>
      <c r="B12" s="4" t="s">
        <v>12</v>
      </c>
    </row>
    <row r="13" spans="1:2" ht="23.25" x14ac:dyDescent="0.25">
      <c r="A13" s="3" t="s">
        <v>13</v>
      </c>
      <c r="B13" s="4" t="s">
        <v>14</v>
      </c>
    </row>
  </sheetData>
  <mergeCells count="2">
    <mergeCell ref="A4:B4"/>
    <mergeCell ref="A6:B6"/>
  </mergeCells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19"/>
  <sheetViews>
    <sheetView workbookViewId="0">
      <selection sqref="A1:L1"/>
    </sheetView>
  </sheetViews>
  <sheetFormatPr defaultRowHeight="15" outlineLevelRow="1" outlineLevelCol="1" x14ac:dyDescent="0.25"/>
  <cols>
    <col min="1" max="2" width="11" customWidth="1"/>
    <col min="3" max="3" width="16" customWidth="1"/>
    <col min="4" max="4" width="42" customWidth="1"/>
    <col min="5" max="5" width="14" customWidth="1"/>
    <col min="6" max="8" width="14" customWidth="1" outlineLevel="1" collapsed="1"/>
    <col min="9" max="9" width="14" customWidth="1"/>
    <col min="10" max="12" width="14" customWidth="1" outlineLevel="1" collapsed="1"/>
  </cols>
  <sheetData>
    <row r="1" spans="1:12" x14ac:dyDescent="0.25">
      <c r="A1" s="19" t="s">
        <v>2</v>
      </c>
      <c r="B1" s="19" t="s">
        <v>1</v>
      </c>
      <c r="C1" s="19" t="s">
        <v>1</v>
      </c>
      <c r="D1" s="19" t="s">
        <v>1</v>
      </c>
      <c r="E1" s="19" t="s">
        <v>1</v>
      </c>
      <c r="F1" s="19" t="s">
        <v>1</v>
      </c>
      <c r="G1" s="19" t="s">
        <v>1</v>
      </c>
      <c r="H1" s="19" t="s">
        <v>1</v>
      </c>
      <c r="I1" s="19" t="s">
        <v>1</v>
      </c>
      <c r="J1" s="19" t="s">
        <v>1</v>
      </c>
      <c r="K1" s="19" t="s">
        <v>1</v>
      </c>
      <c r="L1" s="19" t="s">
        <v>1</v>
      </c>
    </row>
    <row r="2" spans="1:12" x14ac:dyDescent="0.25">
      <c r="A2" s="20" t="s">
        <v>15</v>
      </c>
      <c r="B2" s="20" t="s">
        <v>1</v>
      </c>
      <c r="C2" s="20" t="s">
        <v>1</v>
      </c>
      <c r="D2" s="20" t="s">
        <v>1</v>
      </c>
      <c r="E2" s="20" t="s">
        <v>1</v>
      </c>
      <c r="F2" s="20" t="s">
        <v>1</v>
      </c>
      <c r="G2" s="20" t="s">
        <v>1</v>
      </c>
      <c r="H2" s="20" t="s">
        <v>1</v>
      </c>
      <c r="I2" s="20" t="s">
        <v>1</v>
      </c>
      <c r="J2" s="20" t="s">
        <v>1</v>
      </c>
      <c r="K2" s="20" t="s">
        <v>1</v>
      </c>
      <c r="L2" s="20" t="s">
        <v>1</v>
      </c>
    </row>
    <row r="3" spans="1:12" x14ac:dyDescent="0.25">
      <c r="A3" s="20" t="s">
        <v>16</v>
      </c>
      <c r="B3" s="20" t="s">
        <v>1</v>
      </c>
      <c r="C3" s="20" t="s">
        <v>12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</row>
    <row r="5" spans="1:12" ht="45" x14ac:dyDescent="0.25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</row>
    <row r="6" spans="1:12" x14ac:dyDescent="0.25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  <c r="J6" s="1" t="s">
        <v>37</v>
      </c>
      <c r="K6" s="1" t="s">
        <v>38</v>
      </c>
      <c r="L6" s="1" t="s">
        <v>39</v>
      </c>
    </row>
    <row r="7" spans="1:12" ht="105" x14ac:dyDescent="0.25">
      <c r="A7" s="8" t="s">
        <v>28</v>
      </c>
      <c r="B7" s="8" t="s">
        <v>40</v>
      </c>
      <c r="C7" s="8" t="s">
        <v>41</v>
      </c>
      <c r="D7" s="8" t="s">
        <v>2</v>
      </c>
      <c r="E7" s="12">
        <f>'LISTA NR 1'!K58</f>
        <v>0</v>
      </c>
      <c r="F7" s="6" t="s">
        <v>1</v>
      </c>
      <c r="G7" s="6" t="s">
        <v>1</v>
      </c>
      <c r="H7" s="6" t="s">
        <v>1</v>
      </c>
      <c r="I7" s="12">
        <f>ROUND(E7/J7, 2)</f>
        <v>0</v>
      </c>
      <c r="J7" s="12">
        <f>E19</f>
        <v>1</v>
      </c>
      <c r="K7" s="12" t="str">
        <f>F19</f>
        <v xml:space="preserve"> </v>
      </c>
      <c r="L7" s="6" t="s">
        <v>1</v>
      </c>
    </row>
    <row r="8" spans="1:12" outlineLevel="1" x14ac:dyDescent="0.25">
      <c r="A8" s="10" t="s">
        <v>29</v>
      </c>
      <c r="B8" s="10" t="s">
        <v>40</v>
      </c>
      <c r="C8" s="10" t="s">
        <v>42</v>
      </c>
      <c r="D8" s="10" t="s">
        <v>43</v>
      </c>
      <c r="E8" s="14">
        <f>'LISTA NR 1'!K11</f>
        <v>0</v>
      </c>
      <c r="F8" s="7" t="s">
        <v>1</v>
      </c>
      <c r="G8" s="7" t="s">
        <v>1</v>
      </c>
      <c r="H8" s="7" t="s">
        <v>1</v>
      </c>
      <c r="I8" s="7" t="s">
        <v>1</v>
      </c>
      <c r="J8" s="7" t="s">
        <v>1</v>
      </c>
      <c r="K8" s="7" t="s">
        <v>1</v>
      </c>
      <c r="L8" s="7" t="s">
        <v>1</v>
      </c>
    </row>
    <row r="9" spans="1:12" outlineLevel="1" x14ac:dyDescent="0.25">
      <c r="A9" s="10" t="s">
        <v>30</v>
      </c>
      <c r="B9" s="10" t="s">
        <v>40</v>
      </c>
      <c r="C9" s="10" t="s">
        <v>44</v>
      </c>
      <c r="D9" s="10" t="s">
        <v>45</v>
      </c>
      <c r="E9" s="14">
        <f>'LISTA NR 1'!K21</f>
        <v>0</v>
      </c>
      <c r="F9" s="7" t="s">
        <v>1</v>
      </c>
      <c r="G9" s="7" t="s">
        <v>1</v>
      </c>
      <c r="H9" s="7" t="s">
        <v>1</v>
      </c>
      <c r="I9" s="7" t="s">
        <v>1</v>
      </c>
      <c r="J9" s="7" t="s">
        <v>1</v>
      </c>
      <c r="K9" s="7" t="s">
        <v>1</v>
      </c>
      <c r="L9" s="7" t="s">
        <v>1</v>
      </c>
    </row>
    <row r="10" spans="1:12" ht="30" outlineLevel="1" x14ac:dyDescent="0.25">
      <c r="A10" s="10" t="s">
        <v>31</v>
      </c>
      <c r="B10" s="10" t="s">
        <v>40</v>
      </c>
      <c r="C10" s="10" t="s">
        <v>46</v>
      </c>
      <c r="D10" s="10" t="s">
        <v>47</v>
      </c>
      <c r="E10" s="14">
        <f>'LISTA NR 1'!K26</f>
        <v>0</v>
      </c>
      <c r="F10" s="7" t="s">
        <v>1</v>
      </c>
      <c r="G10" s="7" t="s">
        <v>1</v>
      </c>
      <c r="H10" s="7" t="s">
        <v>1</v>
      </c>
      <c r="I10" s="7" t="s">
        <v>1</v>
      </c>
      <c r="J10" s="7" t="s">
        <v>1</v>
      </c>
      <c r="K10" s="7" t="s">
        <v>1</v>
      </c>
      <c r="L10" s="7" t="s">
        <v>1</v>
      </c>
    </row>
    <row r="11" spans="1:12" outlineLevel="1" x14ac:dyDescent="0.25">
      <c r="A11" s="10" t="s">
        <v>32</v>
      </c>
      <c r="B11" s="10" t="s">
        <v>40</v>
      </c>
      <c r="C11" s="10" t="s">
        <v>48</v>
      </c>
      <c r="D11" s="10" t="s">
        <v>49</v>
      </c>
      <c r="E11" s="14">
        <f>'LISTA NR 1'!K37</f>
        <v>0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  <c r="K11" s="7" t="s">
        <v>1</v>
      </c>
      <c r="L11" s="7" t="s">
        <v>1</v>
      </c>
    </row>
    <row r="12" spans="1:12" outlineLevel="1" x14ac:dyDescent="0.25">
      <c r="A12" s="10" t="s">
        <v>33</v>
      </c>
      <c r="B12" s="10" t="s">
        <v>40</v>
      </c>
      <c r="C12" s="10" t="s">
        <v>50</v>
      </c>
      <c r="D12" s="10" t="s">
        <v>51</v>
      </c>
      <c r="E12" s="14">
        <f>'LISTA NR 1'!K48</f>
        <v>0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</row>
    <row r="13" spans="1:12" outlineLevel="1" x14ac:dyDescent="0.25">
      <c r="A13" s="10" t="s">
        <v>34</v>
      </c>
      <c r="B13" s="10" t="s">
        <v>40</v>
      </c>
      <c r="C13" s="10" t="s">
        <v>52</v>
      </c>
      <c r="D13" s="10" t="s">
        <v>53</v>
      </c>
      <c r="E13" s="14">
        <f>'LISTA NR 1'!K57</f>
        <v>0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</row>
    <row r="18" spans="4:6" x14ac:dyDescent="0.25">
      <c r="D18" s="5" t="s">
        <v>54</v>
      </c>
    </row>
    <row r="19" spans="4:6" x14ac:dyDescent="0.25">
      <c r="E19" s="11">
        <v>1</v>
      </c>
      <c r="F19" s="5" t="s">
        <v>40</v>
      </c>
    </row>
  </sheetData>
  <mergeCells count="5">
    <mergeCell ref="A1:L1"/>
    <mergeCell ref="A2:B2"/>
    <mergeCell ref="C2:L2"/>
    <mergeCell ref="A3:B3"/>
    <mergeCell ref="C3:L3"/>
  </mergeCells>
  <pageMargins left="0.7" right="0.7" top="0.75" bottom="0.75" header="0.3" footer="0.3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O58"/>
  <sheetViews>
    <sheetView tabSelected="1" workbookViewId="0">
      <selection activeCell="L15" sqref="L15"/>
    </sheetView>
  </sheetViews>
  <sheetFormatPr defaultRowHeight="15" outlineLevelRow="2" outlineLevelCol="1" x14ac:dyDescent="0.25"/>
  <cols>
    <col min="1" max="1" width="11" customWidth="1"/>
    <col min="2" max="3" width="13.28515625" customWidth="1" outlineLevel="1" collapsed="1"/>
    <col min="4" max="4" width="18" customWidth="1" outlineLevel="1" collapsed="1"/>
    <col min="5" max="5" width="45" customWidth="1"/>
    <col min="6" max="7" width="14" customWidth="1"/>
    <col min="8" max="8" width="14.85546875" customWidth="1"/>
    <col min="9" max="11" width="14" customWidth="1"/>
    <col min="12" max="13" width="14" customWidth="1" outlineLevel="1" collapsed="1"/>
    <col min="14" max="14" width="9" customWidth="1" outlineLevel="1" collapsed="1"/>
    <col min="15" max="15" width="42" customWidth="1"/>
  </cols>
  <sheetData>
    <row r="1" spans="1:15" x14ac:dyDescent="0.25">
      <c r="A1" s="19" t="s">
        <v>2</v>
      </c>
      <c r="B1" s="19" t="s">
        <v>1</v>
      </c>
      <c r="C1" s="19" t="s">
        <v>1</v>
      </c>
      <c r="D1" s="19" t="s">
        <v>1</v>
      </c>
      <c r="E1" s="19" t="s">
        <v>1</v>
      </c>
      <c r="F1" s="19" t="s">
        <v>1</v>
      </c>
      <c r="G1" s="19" t="s">
        <v>1</v>
      </c>
      <c r="H1" s="19" t="s">
        <v>1</v>
      </c>
      <c r="I1" s="19" t="s">
        <v>1</v>
      </c>
      <c r="J1" s="19" t="s">
        <v>1</v>
      </c>
      <c r="K1" s="19" t="s">
        <v>1</v>
      </c>
      <c r="L1" s="19" t="s">
        <v>1</v>
      </c>
      <c r="M1" s="19" t="s">
        <v>1</v>
      </c>
      <c r="N1" s="19" t="s">
        <v>1</v>
      </c>
      <c r="O1" s="19" t="s">
        <v>1</v>
      </c>
    </row>
    <row r="2" spans="1:15" x14ac:dyDescent="0.25">
      <c r="A2" s="20" t="s">
        <v>15</v>
      </c>
      <c r="B2" s="20" t="s">
        <v>1</v>
      </c>
      <c r="C2" s="20" t="s">
        <v>1</v>
      </c>
      <c r="D2" s="20" t="s">
        <v>1</v>
      </c>
      <c r="E2" s="20" t="s">
        <v>1</v>
      </c>
      <c r="F2" s="20" t="s">
        <v>1</v>
      </c>
      <c r="G2" s="20" t="s">
        <v>1</v>
      </c>
      <c r="H2" s="20" t="s">
        <v>1</v>
      </c>
      <c r="I2" s="20" t="s">
        <v>1</v>
      </c>
      <c r="J2" s="20" t="s">
        <v>1</v>
      </c>
      <c r="K2" s="20" t="s">
        <v>1</v>
      </c>
      <c r="L2" s="20" t="s">
        <v>1</v>
      </c>
      <c r="M2" s="20" t="s">
        <v>1</v>
      </c>
      <c r="N2" s="20" t="s">
        <v>1</v>
      </c>
      <c r="O2" s="20" t="s">
        <v>1</v>
      </c>
    </row>
    <row r="3" spans="1:15" x14ac:dyDescent="0.25">
      <c r="A3" s="20" t="s">
        <v>16</v>
      </c>
      <c r="B3" s="20" t="s">
        <v>1</v>
      </c>
      <c r="C3" s="20" t="s">
        <v>12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</row>
    <row r="5" spans="1:15" ht="60" x14ac:dyDescent="0.25">
      <c r="A5" s="1" t="s">
        <v>17</v>
      </c>
      <c r="B5" s="1" t="s">
        <v>55</v>
      </c>
      <c r="C5" s="1" t="s">
        <v>56</v>
      </c>
      <c r="D5" s="1" t="s">
        <v>57</v>
      </c>
      <c r="E5" s="1" t="s">
        <v>58</v>
      </c>
      <c r="F5" s="1" t="s">
        <v>26</v>
      </c>
      <c r="G5" s="1" t="s">
        <v>59</v>
      </c>
      <c r="H5" s="1" t="s">
        <v>60</v>
      </c>
      <c r="I5" s="1" t="s">
        <v>61</v>
      </c>
      <c r="J5" s="1" t="s">
        <v>62</v>
      </c>
      <c r="K5" s="1" t="s">
        <v>21</v>
      </c>
      <c r="L5" s="1" t="s">
        <v>63</v>
      </c>
      <c r="M5" s="1" t="s">
        <v>64</v>
      </c>
      <c r="N5" s="1" t="s">
        <v>18</v>
      </c>
      <c r="O5" s="1" t="s">
        <v>65</v>
      </c>
    </row>
    <row r="6" spans="1:15" x14ac:dyDescent="0.25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  <c r="J6" s="1" t="s">
        <v>37</v>
      </c>
      <c r="K6" s="1" t="s">
        <v>38</v>
      </c>
      <c r="L6" s="1" t="s">
        <v>39</v>
      </c>
      <c r="M6" s="1" t="s">
        <v>66</v>
      </c>
      <c r="N6" s="1" t="s">
        <v>67</v>
      </c>
      <c r="O6" s="1" t="s">
        <v>68</v>
      </c>
    </row>
    <row r="7" spans="1:15" ht="90" x14ac:dyDescent="0.25">
      <c r="A7" s="8" t="s">
        <v>1</v>
      </c>
      <c r="B7" s="8" t="s">
        <v>1</v>
      </c>
      <c r="C7" s="8" t="s">
        <v>1</v>
      </c>
      <c r="D7" s="8" t="s">
        <v>69</v>
      </c>
      <c r="E7" s="8" t="s">
        <v>2</v>
      </c>
      <c r="F7" s="6" t="s">
        <v>1</v>
      </c>
      <c r="G7" s="6" t="s">
        <v>1</v>
      </c>
      <c r="H7" s="6" t="s">
        <v>1</v>
      </c>
      <c r="I7" s="6" t="s">
        <v>1</v>
      </c>
      <c r="J7" s="6" t="s">
        <v>1</v>
      </c>
      <c r="K7" s="6" t="s">
        <v>1</v>
      </c>
      <c r="L7" s="6" t="s">
        <v>1</v>
      </c>
      <c r="M7" s="6" t="s">
        <v>1</v>
      </c>
      <c r="N7" s="9" t="str">
        <f>'ZBIORCZE ZESTAWIENIE KOSZTÓW'!B7</f>
        <v xml:space="preserve"> </v>
      </c>
      <c r="O7" s="10" t="s">
        <v>1</v>
      </c>
    </row>
    <row r="8" spans="1:15" outlineLevel="1" x14ac:dyDescent="0.25">
      <c r="A8" s="10" t="s">
        <v>28</v>
      </c>
      <c r="B8" s="10" t="s">
        <v>1</v>
      </c>
      <c r="C8" s="10" t="s">
        <v>1</v>
      </c>
      <c r="D8" s="10" t="s">
        <v>70</v>
      </c>
      <c r="E8" s="10" t="s">
        <v>43</v>
      </c>
      <c r="F8" s="7" t="s">
        <v>1</v>
      </c>
      <c r="G8" s="7" t="s">
        <v>1</v>
      </c>
      <c r="H8" s="7" t="s">
        <v>1</v>
      </c>
      <c r="I8" s="7" t="s">
        <v>1</v>
      </c>
      <c r="J8" s="7" t="s">
        <v>1</v>
      </c>
      <c r="K8" s="7" t="s">
        <v>1</v>
      </c>
      <c r="L8" s="7" t="s">
        <v>1</v>
      </c>
      <c r="M8" s="7" t="s">
        <v>1</v>
      </c>
      <c r="N8" s="9" t="str">
        <f>'ZBIORCZE ZESTAWIENIE KOSZTÓW'!B7</f>
        <v xml:space="preserve"> </v>
      </c>
      <c r="O8" s="10" t="s">
        <v>1</v>
      </c>
    </row>
    <row r="9" spans="1:15" ht="30" outlineLevel="2" x14ac:dyDescent="0.25">
      <c r="A9" s="10" t="s">
        <v>72</v>
      </c>
      <c r="B9" s="10" t="s">
        <v>1</v>
      </c>
      <c r="C9" s="10" t="s">
        <v>1</v>
      </c>
      <c r="D9" s="10" t="s">
        <v>73</v>
      </c>
      <c r="E9" s="10" t="s">
        <v>71</v>
      </c>
      <c r="F9" s="10" t="s">
        <v>74</v>
      </c>
      <c r="G9" s="14">
        <v>1415</v>
      </c>
      <c r="H9" s="9"/>
      <c r="I9" s="9">
        <v>1</v>
      </c>
      <c r="J9" s="9"/>
      <c r="K9" s="9">
        <f>ROUND(H9*I9*J9, 2)</f>
        <v>0</v>
      </c>
      <c r="L9" s="13" t="s">
        <v>1</v>
      </c>
      <c r="M9" s="13" t="s">
        <v>1</v>
      </c>
      <c r="N9" s="9" t="str">
        <f>'ZBIORCZE ZESTAWIENIE KOSZTÓW'!B7</f>
        <v xml:space="preserve"> </v>
      </c>
      <c r="O9" s="10" t="s">
        <v>1</v>
      </c>
    </row>
    <row r="10" spans="1:15" outlineLevel="2" x14ac:dyDescent="0.25">
      <c r="A10" s="10" t="s">
        <v>76</v>
      </c>
      <c r="B10" s="10" t="s">
        <v>1</v>
      </c>
      <c r="C10" s="10" t="s">
        <v>1</v>
      </c>
      <c r="D10" s="10" t="s">
        <v>77</v>
      </c>
      <c r="E10" s="10" t="s">
        <v>75</v>
      </c>
      <c r="F10" s="10" t="s">
        <v>74</v>
      </c>
      <c r="G10" s="14">
        <v>1415</v>
      </c>
      <c r="H10" s="9"/>
      <c r="I10" s="9">
        <v>1</v>
      </c>
      <c r="J10" s="9"/>
      <c r="K10" s="9">
        <f>ROUND(H10*I10*J10, 2)</f>
        <v>0</v>
      </c>
      <c r="L10" s="13" t="s">
        <v>1</v>
      </c>
      <c r="M10" s="13" t="s">
        <v>1</v>
      </c>
      <c r="N10" s="9" t="str">
        <f>'ZBIORCZE ZESTAWIENIE KOSZTÓW'!B7</f>
        <v xml:space="preserve"> </v>
      </c>
      <c r="O10" s="10" t="s">
        <v>1</v>
      </c>
    </row>
    <row r="11" spans="1:15" outlineLevel="2" x14ac:dyDescent="0.25">
      <c r="A11" s="21" t="s">
        <v>78</v>
      </c>
      <c r="B11" s="22" t="s">
        <v>1</v>
      </c>
      <c r="C11" s="22" t="s">
        <v>1</v>
      </c>
      <c r="D11" s="22" t="s">
        <v>1</v>
      </c>
      <c r="E11" s="22" t="s">
        <v>1</v>
      </c>
      <c r="F11" s="22" t="s">
        <v>1</v>
      </c>
      <c r="G11" s="22" t="s">
        <v>1</v>
      </c>
      <c r="H11" s="22" t="s">
        <v>1</v>
      </c>
      <c r="I11" s="22" t="s">
        <v>1</v>
      </c>
      <c r="J11" s="22" t="s">
        <v>1</v>
      </c>
      <c r="K11" s="9">
        <f>SUM(K9:K10)</f>
        <v>0</v>
      </c>
      <c r="L11" s="13" t="s">
        <v>1</v>
      </c>
      <c r="M11" s="13" t="s">
        <v>1</v>
      </c>
      <c r="N11" s="13" t="s">
        <v>1</v>
      </c>
      <c r="O11" s="15" t="s">
        <v>1</v>
      </c>
    </row>
    <row r="12" spans="1:15" outlineLevel="1" x14ac:dyDescent="0.25">
      <c r="A12" s="10" t="s">
        <v>29</v>
      </c>
      <c r="B12" s="10" t="s">
        <v>1</v>
      </c>
      <c r="C12" s="10" t="s">
        <v>1</v>
      </c>
      <c r="D12" s="10" t="s">
        <v>70</v>
      </c>
      <c r="E12" s="10" t="s">
        <v>45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9" t="str">
        <f>'ZBIORCZE ZESTAWIENIE KOSZTÓW'!B7</f>
        <v xml:space="preserve"> </v>
      </c>
      <c r="O12" s="10" t="s">
        <v>1</v>
      </c>
    </row>
    <row r="13" spans="1:15" ht="30" outlineLevel="2" x14ac:dyDescent="0.25">
      <c r="A13" s="10" t="s">
        <v>80</v>
      </c>
      <c r="B13" s="10" t="s">
        <v>1</v>
      </c>
      <c r="C13" s="10" t="s">
        <v>1</v>
      </c>
      <c r="D13" s="10" t="s">
        <v>81</v>
      </c>
      <c r="E13" s="10" t="s">
        <v>79</v>
      </c>
      <c r="F13" s="10" t="s">
        <v>82</v>
      </c>
      <c r="G13" s="14">
        <v>134.19999999999999</v>
      </c>
      <c r="H13" s="9"/>
      <c r="I13" s="9">
        <v>1</v>
      </c>
      <c r="J13" s="9"/>
      <c r="K13" s="9">
        <f t="shared" ref="K13:K20" si="0">ROUND(H13*I13*J13, 2)</f>
        <v>0</v>
      </c>
      <c r="L13" s="13" t="s">
        <v>1</v>
      </c>
      <c r="M13" s="13" t="s">
        <v>1</v>
      </c>
      <c r="N13" s="9" t="str">
        <f>'ZBIORCZE ZESTAWIENIE KOSZTÓW'!B7</f>
        <v xml:space="preserve"> </v>
      </c>
      <c r="O13" s="10" t="s">
        <v>1</v>
      </c>
    </row>
    <row r="14" spans="1:15" ht="30" outlineLevel="2" x14ac:dyDescent="0.25">
      <c r="A14" s="10" t="s">
        <v>84</v>
      </c>
      <c r="B14" s="10" t="s">
        <v>1</v>
      </c>
      <c r="C14" s="10" t="s">
        <v>1</v>
      </c>
      <c r="D14" s="10" t="s">
        <v>85</v>
      </c>
      <c r="E14" s="10" t="s">
        <v>83</v>
      </c>
      <c r="F14" s="10" t="s">
        <v>82</v>
      </c>
      <c r="G14" s="14">
        <v>4</v>
      </c>
      <c r="H14" s="9"/>
      <c r="I14" s="9">
        <v>1</v>
      </c>
      <c r="J14" s="9"/>
      <c r="K14" s="9">
        <f t="shared" si="0"/>
        <v>0</v>
      </c>
      <c r="L14" s="13" t="s">
        <v>1</v>
      </c>
      <c r="M14" s="13" t="s">
        <v>1</v>
      </c>
      <c r="N14" s="9" t="str">
        <f>'ZBIORCZE ZESTAWIENIE KOSZTÓW'!B7</f>
        <v xml:space="preserve"> </v>
      </c>
      <c r="O14" s="10" t="s">
        <v>1</v>
      </c>
    </row>
    <row r="15" spans="1:15" ht="45" outlineLevel="2" x14ac:dyDescent="0.25">
      <c r="A15" s="10" t="s">
        <v>87</v>
      </c>
      <c r="B15" s="10" t="s">
        <v>1</v>
      </c>
      <c r="C15" s="10" t="s">
        <v>1</v>
      </c>
      <c r="D15" s="10" t="s">
        <v>88</v>
      </c>
      <c r="E15" s="10" t="s">
        <v>86</v>
      </c>
      <c r="F15" s="10" t="s">
        <v>74</v>
      </c>
      <c r="G15" s="14">
        <v>103.72</v>
      </c>
      <c r="H15" s="9"/>
      <c r="I15" s="9">
        <v>1</v>
      </c>
      <c r="J15" s="9"/>
      <c r="K15" s="9">
        <f t="shared" si="0"/>
        <v>0</v>
      </c>
      <c r="L15" s="13" t="s">
        <v>1</v>
      </c>
      <c r="M15" s="13" t="s">
        <v>1</v>
      </c>
      <c r="N15" s="9" t="str">
        <f>'ZBIORCZE ZESTAWIENIE KOSZTÓW'!B7</f>
        <v xml:space="preserve"> </v>
      </c>
      <c r="O15" s="10" t="s">
        <v>1</v>
      </c>
    </row>
    <row r="16" spans="1:15" ht="60" outlineLevel="2" x14ac:dyDescent="0.25">
      <c r="A16" s="10" t="s">
        <v>90</v>
      </c>
      <c r="B16" s="10" t="s">
        <v>1</v>
      </c>
      <c r="C16" s="10" t="s">
        <v>1</v>
      </c>
      <c r="D16" s="10" t="s">
        <v>91</v>
      </c>
      <c r="E16" s="10" t="s">
        <v>89</v>
      </c>
      <c r="F16" s="10" t="s">
        <v>92</v>
      </c>
      <c r="G16" s="14">
        <v>0.69099999999999995</v>
      </c>
      <c r="H16" s="9"/>
      <c r="I16" s="9">
        <v>1</v>
      </c>
      <c r="J16" s="9"/>
      <c r="K16" s="9">
        <f t="shared" si="0"/>
        <v>0</v>
      </c>
      <c r="L16" s="13" t="s">
        <v>1</v>
      </c>
      <c r="M16" s="13" t="s">
        <v>1</v>
      </c>
      <c r="N16" s="9" t="str">
        <f>'ZBIORCZE ZESTAWIENIE KOSZTÓW'!B7</f>
        <v xml:space="preserve"> </v>
      </c>
      <c r="O16" s="10" t="s">
        <v>1</v>
      </c>
    </row>
    <row r="17" spans="1:15" ht="60" outlineLevel="2" x14ac:dyDescent="0.25">
      <c r="A17" s="10" t="s">
        <v>94</v>
      </c>
      <c r="B17" s="10" t="s">
        <v>1</v>
      </c>
      <c r="C17" s="10" t="s">
        <v>1</v>
      </c>
      <c r="D17" s="10" t="s">
        <v>95</v>
      </c>
      <c r="E17" s="10" t="s">
        <v>93</v>
      </c>
      <c r="F17" s="10" t="s">
        <v>92</v>
      </c>
      <c r="G17" s="14">
        <v>0.69099999999999995</v>
      </c>
      <c r="H17" s="9"/>
      <c r="I17" s="9">
        <v>4</v>
      </c>
      <c r="J17" s="9"/>
      <c r="K17" s="9">
        <f t="shared" si="0"/>
        <v>0</v>
      </c>
      <c r="L17" s="13" t="s">
        <v>1</v>
      </c>
      <c r="M17" s="13" t="s">
        <v>1</v>
      </c>
      <c r="N17" s="9" t="str">
        <f>'ZBIORCZE ZESTAWIENIE KOSZTÓW'!B7</f>
        <v xml:space="preserve"> </v>
      </c>
      <c r="O17" s="10" t="s">
        <v>1</v>
      </c>
    </row>
    <row r="18" spans="1:15" ht="60" outlineLevel="2" x14ac:dyDescent="0.25">
      <c r="A18" s="10" t="s">
        <v>97</v>
      </c>
      <c r="B18" s="10" t="s">
        <v>1</v>
      </c>
      <c r="C18" s="10" t="s">
        <v>1</v>
      </c>
      <c r="D18" s="10" t="s">
        <v>98</v>
      </c>
      <c r="E18" s="10" t="s">
        <v>96</v>
      </c>
      <c r="F18" s="10" t="s">
        <v>74</v>
      </c>
      <c r="G18" s="14">
        <v>56.25</v>
      </c>
      <c r="H18" s="9"/>
      <c r="I18" s="9">
        <v>1</v>
      </c>
      <c r="J18" s="9"/>
      <c r="K18" s="9">
        <f t="shared" si="0"/>
        <v>0</v>
      </c>
      <c r="L18" s="13" t="s">
        <v>1</v>
      </c>
      <c r="M18" s="13" t="s">
        <v>1</v>
      </c>
      <c r="N18" s="9" t="str">
        <f>'ZBIORCZE ZESTAWIENIE KOSZTÓW'!B7</f>
        <v xml:space="preserve"> </v>
      </c>
      <c r="O18" s="10" t="s">
        <v>1</v>
      </c>
    </row>
    <row r="19" spans="1:15" ht="45" outlineLevel="2" x14ac:dyDescent="0.25">
      <c r="A19" s="10" t="s">
        <v>100</v>
      </c>
      <c r="B19" s="10" t="s">
        <v>1</v>
      </c>
      <c r="C19" s="10" t="s">
        <v>1</v>
      </c>
      <c r="D19" s="10" t="s">
        <v>101</v>
      </c>
      <c r="E19" s="10" t="s">
        <v>99</v>
      </c>
      <c r="F19" s="10" t="s">
        <v>102</v>
      </c>
      <c r="G19" s="14">
        <v>1.125</v>
      </c>
      <c r="H19" s="9"/>
      <c r="I19" s="9">
        <v>1</v>
      </c>
      <c r="J19" s="9"/>
      <c r="K19" s="9">
        <f t="shared" si="0"/>
        <v>0</v>
      </c>
      <c r="L19" s="13" t="s">
        <v>1</v>
      </c>
      <c r="M19" s="13" t="s">
        <v>1</v>
      </c>
      <c r="N19" s="9" t="str">
        <f>'ZBIORCZE ZESTAWIENIE KOSZTÓW'!B7</f>
        <v xml:space="preserve"> </v>
      </c>
      <c r="O19" s="10" t="s">
        <v>1</v>
      </c>
    </row>
    <row r="20" spans="1:15" ht="45" outlineLevel="2" x14ac:dyDescent="0.25">
      <c r="A20" s="10" t="s">
        <v>104</v>
      </c>
      <c r="B20" s="10" t="s">
        <v>1</v>
      </c>
      <c r="C20" s="10" t="s">
        <v>1</v>
      </c>
      <c r="D20" s="10" t="s">
        <v>105</v>
      </c>
      <c r="E20" s="10" t="s">
        <v>103</v>
      </c>
      <c r="F20" s="10" t="s">
        <v>102</v>
      </c>
      <c r="G20" s="14">
        <v>1.125</v>
      </c>
      <c r="H20" s="9"/>
      <c r="I20" s="9">
        <v>4</v>
      </c>
      <c r="J20" s="9"/>
      <c r="K20" s="9">
        <f t="shared" si="0"/>
        <v>0</v>
      </c>
      <c r="L20" s="13" t="s">
        <v>1</v>
      </c>
      <c r="M20" s="13" t="s">
        <v>1</v>
      </c>
      <c r="N20" s="9" t="str">
        <f>'ZBIORCZE ZESTAWIENIE KOSZTÓW'!B7</f>
        <v xml:space="preserve"> </v>
      </c>
      <c r="O20" s="10" t="s">
        <v>1</v>
      </c>
    </row>
    <row r="21" spans="1:15" outlineLevel="2" x14ac:dyDescent="0.25">
      <c r="A21" s="21" t="s">
        <v>106</v>
      </c>
      <c r="B21" s="22" t="s">
        <v>1</v>
      </c>
      <c r="C21" s="22" t="s">
        <v>1</v>
      </c>
      <c r="D21" s="22" t="s">
        <v>1</v>
      </c>
      <c r="E21" s="22" t="s">
        <v>1</v>
      </c>
      <c r="F21" s="22" t="s">
        <v>1</v>
      </c>
      <c r="G21" s="22" t="s">
        <v>1</v>
      </c>
      <c r="H21" s="22" t="s">
        <v>1</v>
      </c>
      <c r="I21" s="22" t="s">
        <v>1</v>
      </c>
      <c r="J21" s="22" t="s">
        <v>1</v>
      </c>
      <c r="K21" s="9">
        <f>SUM(K13:K20)</f>
        <v>0</v>
      </c>
      <c r="L21" s="13" t="s">
        <v>1</v>
      </c>
      <c r="M21" s="13" t="s">
        <v>1</v>
      </c>
      <c r="N21" s="13" t="s">
        <v>1</v>
      </c>
      <c r="O21" s="15" t="s">
        <v>1</v>
      </c>
    </row>
    <row r="22" spans="1:15" ht="30" outlineLevel="1" x14ac:dyDescent="0.25">
      <c r="A22" s="10" t="s">
        <v>30</v>
      </c>
      <c r="B22" s="10" t="s">
        <v>1</v>
      </c>
      <c r="C22" s="10" t="s">
        <v>1</v>
      </c>
      <c r="D22" s="10" t="s">
        <v>70</v>
      </c>
      <c r="E22" s="10" t="s">
        <v>47</v>
      </c>
      <c r="F22" s="7" t="s">
        <v>1</v>
      </c>
      <c r="G22" s="7" t="s">
        <v>1</v>
      </c>
      <c r="H22" s="7" t="s">
        <v>1</v>
      </c>
      <c r="I22" s="7" t="s">
        <v>1</v>
      </c>
      <c r="J22" s="7" t="s">
        <v>1</v>
      </c>
      <c r="K22" s="7" t="s">
        <v>1</v>
      </c>
      <c r="L22" s="7" t="s">
        <v>1</v>
      </c>
      <c r="M22" s="7" t="s">
        <v>1</v>
      </c>
      <c r="N22" s="9" t="str">
        <f>'ZBIORCZE ZESTAWIENIE KOSZTÓW'!B7</f>
        <v xml:space="preserve"> </v>
      </c>
      <c r="O22" s="10" t="s">
        <v>1</v>
      </c>
    </row>
    <row r="23" spans="1:15" ht="90" outlineLevel="2" x14ac:dyDescent="0.25">
      <c r="A23" s="10" t="s">
        <v>108</v>
      </c>
      <c r="B23" s="10" t="s">
        <v>1</v>
      </c>
      <c r="C23" s="10" t="s">
        <v>1</v>
      </c>
      <c r="D23" s="10" t="s">
        <v>109</v>
      </c>
      <c r="E23" s="10" t="s">
        <v>107</v>
      </c>
      <c r="F23" s="10" t="s">
        <v>110</v>
      </c>
      <c r="G23" s="14">
        <v>35.1</v>
      </c>
      <c r="H23" s="9"/>
      <c r="I23" s="9">
        <v>1</v>
      </c>
      <c r="J23" s="9"/>
      <c r="K23" s="9">
        <f>ROUND(H23*I23*J23, 2)</f>
        <v>0</v>
      </c>
      <c r="L23" s="13" t="s">
        <v>1</v>
      </c>
      <c r="M23" s="13" t="s">
        <v>1</v>
      </c>
      <c r="N23" s="9" t="str">
        <f>'ZBIORCZE ZESTAWIENIE KOSZTÓW'!B7</f>
        <v xml:space="preserve"> </v>
      </c>
      <c r="O23" s="10" t="s">
        <v>1</v>
      </c>
    </row>
    <row r="24" spans="1:15" ht="45" outlineLevel="2" x14ac:dyDescent="0.25">
      <c r="A24" s="10" t="s">
        <v>112</v>
      </c>
      <c r="B24" s="10" t="s">
        <v>1</v>
      </c>
      <c r="C24" s="10" t="s">
        <v>1</v>
      </c>
      <c r="D24" s="10" t="s">
        <v>113</v>
      </c>
      <c r="E24" s="10" t="s">
        <v>111</v>
      </c>
      <c r="F24" s="10" t="s">
        <v>74</v>
      </c>
      <c r="G24" s="14">
        <v>53.2</v>
      </c>
      <c r="H24" s="9"/>
      <c r="I24" s="9">
        <v>1</v>
      </c>
      <c r="J24" s="9"/>
      <c r="K24" s="9">
        <f>ROUND(H24*I24*J24, 2)</f>
        <v>0</v>
      </c>
      <c r="L24" s="13" t="s">
        <v>1</v>
      </c>
      <c r="M24" s="13" t="s">
        <v>1</v>
      </c>
      <c r="N24" s="9" t="str">
        <f>'ZBIORCZE ZESTAWIENIE KOSZTÓW'!B7</f>
        <v xml:space="preserve"> </v>
      </c>
      <c r="O24" s="10" t="s">
        <v>1</v>
      </c>
    </row>
    <row r="25" spans="1:15" ht="30" outlineLevel="2" x14ac:dyDescent="0.25">
      <c r="A25" s="10" t="s">
        <v>115</v>
      </c>
      <c r="B25" s="10" t="s">
        <v>1</v>
      </c>
      <c r="C25" s="10" t="s">
        <v>1</v>
      </c>
      <c r="D25" s="10" t="s">
        <v>116</v>
      </c>
      <c r="E25" s="10" t="s">
        <v>114</v>
      </c>
      <c r="F25" s="10" t="s">
        <v>74</v>
      </c>
      <c r="G25" s="14">
        <v>39.9</v>
      </c>
      <c r="H25" s="9"/>
      <c r="I25" s="9">
        <v>1</v>
      </c>
      <c r="J25" s="9"/>
      <c r="K25" s="9">
        <f>ROUND(H25*I25*J25, 2)</f>
        <v>0</v>
      </c>
      <c r="L25" s="13" t="s">
        <v>1</v>
      </c>
      <c r="M25" s="13" t="s">
        <v>1</v>
      </c>
      <c r="N25" s="9" t="str">
        <f>'ZBIORCZE ZESTAWIENIE KOSZTÓW'!B7</f>
        <v xml:space="preserve"> </v>
      </c>
      <c r="O25" s="10" t="s">
        <v>1</v>
      </c>
    </row>
    <row r="26" spans="1:15" outlineLevel="2" x14ac:dyDescent="0.25">
      <c r="A26" s="21" t="s">
        <v>117</v>
      </c>
      <c r="B26" s="22" t="s">
        <v>1</v>
      </c>
      <c r="C26" s="22" t="s">
        <v>1</v>
      </c>
      <c r="D26" s="22" t="s">
        <v>1</v>
      </c>
      <c r="E26" s="22" t="s">
        <v>1</v>
      </c>
      <c r="F26" s="22" t="s">
        <v>1</v>
      </c>
      <c r="G26" s="22" t="s">
        <v>1</v>
      </c>
      <c r="H26" s="22" t="s">
        <v>1</v>
      </c>
      <c r="I26" s="22" t="s">
        <v>1</v>
      </c>
      <c r="J26" s="22" t="s">
        <v>1</v>
      </c>
      <c r="K26" s="9">
        <f>SUM(K23:K25)</f>
        <v>0</v>
      </c>
      <c r="L26" s="13" t="s">
        <v>1</v>
      </c>
      <c r="M26" s="13" t="s">
        <v>1</v>
      </c>
      <c r="N26" s="13" t="s">
        <v>1</v>
      </c>
      <c r="O26" s="15" t="s">
        <v>1</v>
      </c>
    </row>
    <row r="27" spans="1:15" outlineLevel="1" x14ac:dyDescent="0.25">
      <c r="A27" s="10" t="s">
        <v>31</v>
      </c>
      <c r="B27" s="10" t="s">
        <v>1</v>
      </c>
      <c r="C27" s="10" t="s">
        <v>1</v>
      </c>
      <c r="D27" s="10" t="s">
        <v>70</v>
      </c>
      <c r="E27" s="10" t="s">
        <v>49</v>
      </c>
      <c r="F27" s="7" t="s">
        <v>1</v>
      </c>
      <c r="G27" s="7" t="s">
        <v>1</v>
      </c>
      <c r="H27" s="7" t="s">
        <v>1</v>
      </c>
      <c r="I27" s="7" t="s">
        <v>1</v>
      </c>
      <c r="J27" s="7" t="s">
        <v>1</v>
      </c>
      <c r="K27" s="7" t="s">
        <v>1</v>
      </c>
      <c r="L27" s="7" t="s">
        <v>1</v>
      </c>
      <c r="M27" s="7" t="s">
        <v>1</v>
      </c>
      <c r="N27" s="9" t="str">
        <f>'ZBIORCZE ZESTAWIENIE KOSZTÓW'!B7</f>
        <v xml:space="preserve"> </v>
      </c>
      <c r="O27" s="10" t="s">
        <v>1</v>
      </c>
    </row>
    <row r="28" spans="1:15" ht="45" outlineLevel="2" x14ac:dyDescent="0.25">
      <c r="A28" s="10" t="s">
        <v>119</v>
      </c>
      <c r="B28" s="10" t="s">
        <v>1</v>
      </c>
      <c r="C28" s="10" t="s">
        <v>1</v>
      </c>
      <c r="D28" s="10" t="s">
        <v>120</v>
      </c>
      <c r="E28" s="10" t="s">
        <v>118</v>
      </c>
      <c r="F28" s="10" t="s">
        <v>74</v>
      </c>
      <c r="G28" s="14">
        <v>56.25</v>
      </c>
      <c r="H28" s="9"/>
      <c r="I28" s="9">
        <v>1</v>
      </c>
      <c r="J28" s="9"/>
      <c r="K28" s="9">
        <f t="shared" ref="K28:K36" si="1">ROUND(H28*I28*J28, 2)</f>
        <v>0</v>
      </c>
      <c r="L28" s="13" t="s">
        <v>1</v>
      </c>
      <c r="M28" s="13" t="s">
        <v>1</v>
      </c>
      <c r="N28" s="9" t="str">
        <f>'ZBIORCZE ZESTAWIENIE KOSZTÓW'!B7</f>
        <v xml:space="preserve"> </v>
      </c>
      <c r="O28" s="10" t="s">
        <v>1</v>
      </c>
    </row>
    <row r="29" spans="1:15" ht="75" outlineLevel="2" x14ac:dyDescent="0.25">
      <c r="A29" s="10" t="s">
        <v>122</v>
      </c>
      <c r="B29" s="10" t="s">
        <v>1</v>
      </c>
      <c r="C29" s="10" t="s">
        <v>1</v>
      </c>
      <c r="D29" s="10" t="s">
        <v>123</v>
      </c>
      <c r="E29" s="10" t="s">
        <v>121</v>
      </c>
      <c r="F29" s="10" t="s">
        <v>74</v>
      </c>
      <c r="G29" s="14">
        <v>56.25</v>
      </c>
      <c r="H29" s="9"/>
      <c r="I29" s="9">
        <v>1</v>
      </c>
      <c r="J29" s="9"/>
      <c r="K29" s="9">
        <f t="shared" si="1"/>
        <v>0</v>
      </c>
      <c r="L29" s="13" t="s">
        <v>1</v>
      </c>
      <c r="M29" s="13" t="s">
        <v>1</v>
      </c>
      <c r="N29" s="9" t="str">
        <f>'ZBIORCZE ZESTAWIENIE KOSZTÓW'!B7</f>
        <v xml:space="preserve"> </v>
      </c>
      <c r="O29" s="10" t="s">
        <v>1</v>
      </c>
    </row>
    <row r="30" spans="1:15" ht="30" outlineLevel="2" x14ac:dyDescent="0.25">
      <c r="A30" s="10" t="s">
        <v>125</v>
      </c>
      <c r="B30" s="10" t="s">
        <v>1</v>
      </c>
      <c r="C30" s="10" t="s">
        <v>1</v>
      </c>
      <c r="D30" s="10" t="s">
        <v>126</v>
      </c>
      <c r="E30" s="10" t="s">
        <v>124</v>
      </c>
      <c r="F30" s="10" t="s">
        <v>74</v>
      </c>
      <c r="G30" s="14">
        <v>112.5</v>
      </c>
      <c r="H30" s="9"/>
      <c r="I30" s="9">
        <v>1</v>
      </c>
      <c r="J30" s="9"/>
      <c r="K30" s="9">
        <f t="shared" si="1"/>
        <v>0</v>
      </c>
      <c r="L30" s="13" t="s">
        <v>1</v>
      </c>
      <c r="M30" s="13" t="s">
        <v>1</v>
      </c>
      <c r="N30" s="9" t="str">
        <f>'ZBIORCZE ZESTAWIENIE KOSZTÓW'!B7</f>
        <v xml:space="preserve"> </v>
      </c>
      <c r="O30" s="10" t="s">
        <v>1</v>
      </c>
    </row>
    <row r="31" spans="1:15" ht="45" outlineLevel="2" x14ac:dyDescent="0.25">
      <c r="A31" s="10" t="s">
        <v>128</v>
      </c>
      <c r="B31" s="10" t="s">
        <v>1</v>
      </c>
      <c r="C31" s="10" t="s">
        <v>1</v>
      </c>
      <c r="D31" s="10" t="s">
        <v>129</v>
      </c>
      <c r="E31" s="10" t="s">
        <v>127</v>
      </c>
      <c r="F31" s="10" t="s">
        <v>74</v>
      </c>
      <c r="G31" s="14">
        <v>112.5</v>
      </c>
      <c r="H31" s="9"/>
      <c r="I31" s="9">
        <v>1</v>
      </c>
      <c r="J31" s="9"/>
      <c r="K31" s="9">
        <f t="shared" si="1"/>
        <v>0</v>
      </c>
      <c r="L31" s="13" t="s">
        <v>1</v>
      </c>
      <c r="M31" s="13" t="s">
        <v>1</v>
      </c>
      <c r="N31" s="9" t="str">
        <f>'ZBIORCZE ZESTAWIENIE KOSZTÓW'!B7</f>
        <v xml:space="preserve"> </v>
      </c>
      <c r="O31" s="10" t="s">
        <v>1</v>
      </c>
    </row>
    <row r="32" spans="1:15" ht="30" outlineLevel="2" x14ac:dyDescent="0.25">
      <c r="A32" s="10" t="s">
        <v>131</v>
      </c>
      <c r="B32" s="10" t="s">
        <v>1</v>
      </c>
      <c r="C32" s="10" t="s">
        <v>1</v>
      </c>
      <c r="D32" s="10" t="s">
        <v>132</v>
      </c>
      <c r="E32" s="10" t="s">
        <v>130</v>
      </c>
      <c r="F32" s="10" t="s">
        <v>74</v>
      </c>
      <c r="G32" s="14">
        <v>112.5</v>
      </c>
      <c r="H32" s="9"/>
      <c r="I32" s="9">
        <v>1</v>
      </c>
      <c r="J32" s="9"/>
      <c r="K32" s="9">
        <f t="shared" si="1"/>
        <v>0</v>
      </c>
      <c r="L32" s="13" t="s">
        <v>1</v>
      </c>
      <c r="M32" s="13" t="s">
        <v>1</v>
      </c>
      <c r="N32" s="9" t="str">
        <f>'ZBIORCZE ZESTAWIENIE KOSZTÓW'!B7</f>
        <v xml:space="preserve"> </v>
      </c>
      <c r="O32" s="10" t="s">
        <v>1</v>
      </c>
    </row>
    <row r="33" spans="1:15" ht="45" outlineLevel="2" x14ac:dyDescent="0.25">
      <c r="A33" s="10" t="s">
        <v>134</v>
      </c>
      <c r="B33" s="10" t="s">
        <v>1</v>
      </c>
      <c r="C33" s="10" t="s">
        <v>1</v>
      </c>
      <c r="D33" s="10" t="s">
        <v>135</v>
      </c>
      <c r="E33" s="10" t="s">
        <v>133</v>
      </c>
      <c r="F33" s="10" t="s">
        <v>82</v>
      </c>
      <c r="G33" s="14">
        <v>119.15</v>
      </c>
      <c r="H33" s="9"/>
      <c r="I33" s="9">
        <v>1</v>
      </c>
      <c r="J33" s="9"/>
      <c r="K33" s="9">
        <f t="shared" si="1"/>
        <v>0</v>
      </c>
      <c r="L33" s="13" t="s">
        <v>1</v>
      </c>
      <c r="M33" s="13" t="s">
        <v>1</v>
      </c>
      <c r="N33" s="9" t="str">
        <f>'ZBIORCZE ZESTAWIENIE KOSZTÓW'!B7</f>
        <v xml:space="preserve"> </v>
      </c>
      <c r="O33" s="10" t="s">
        <v>1</v>
      </c>
    </row>
    <row r="34" spans="1:15" ht="45" outlineLevel="2" x14ac:dyDescent="0.25">
      <c r="A34" s="10" t="s">
        <v>137</v>
      </c>
      <c r="B34" s="10" t="s">
        <v>1</v>
      </c>
      <c r="C34" s="10" t="s">
        <v>1</v>
      </c>
      <c r="D34" s="10" t="s">
        <v>138</v>
      </c>
      <c r="E34" s="10" t="s">
        <v>136</v>
      </c>
      <c r="F34" s="10" t="s">
        <v>74</v>
      </c>
      <c r="G34" s="14">
        <v>112.5</v>
      </c>
      <c r="H34" s="9"/>
      <c r="I34" s="9">
        <v>1</v>
      </c>
      <c r="J34" s="9"/>
      <c r="K34" s="9">
        <f t="shared" si="1"/>
        <v>0</v>
      </c>
      <c r="L34" s="13" t="s">
        <v>1</v>
      </c>
      <c r="M34" s="13" t="s">
        <v>1</v>
      </c>
      <c r="N34" s="9" t="str">
        <f>'ZBIORCZE ZESTAWIENIE KOSZTÓW'!B7</f>
        <v xml:space="preserve"> </v>
      </c>
      <c r="O34" s="10" t="s">
        <v>1</v>
      </c>
    </row>
    <row r="35" spans="1:15" ht="45" outlineLevel="2" x14ac:dyDescent="0.25">
      <c r="A35" s="10" t="s">
        <v>140</v>
      </c>
      <c r="B35" s="10" t="s">
        <v>1</v>
      </c>
      <c r="C35" s="10" t="s">
        <v>1</v>
      </c>
      <c r="D35" s="10" t="s">
        <v>141</v>
      </c>
      <c r="E35" s="10" t="s">
        <v>139</v>
      </c>
      <c r="F35" s="10" t="s">
        <v>142</v>
      </c>
      <c r="G35" s="14">
        <v>45.085000000000001</v>
      </c>
      <c r="H35" s="9"/>
      <c r="I35" s="9">
        <v>1</v>
      </c>
      <c r="J35" s="9"/>
      <c r="K35" s="9">
        <f t="shared" si="1"/>
        <v>0</v>
      </c>
      <c r="L35" s="13" t="s">
        <v>1</v>
      </c>
      <c r="M35" s="13" t="s">
        <v>1</v>
      </c>
      <c r="N35" s="9" t="str">
        <f>'ZBIORCZE ZESTAWIENIE KOSZTÓW'!B7</f>
        <v xml:space="preserve"> </v>
      </c>
      <c r="O35" s="10" t="s">
        <v>1</v>
      </c>
    </row>
    <row r="36" spans="1:15" outlineLevel="2" x14ac:dyDescent="0.25">
      <c r="A36" s="10" t="s">
        <v>144</v>
      </c>
      <c r="B36" s="10" t="s">
        <v>1</v>
      </c>
      <c r="C36" s="10" t="s">
        <v>1</v>
      </c>
      <c r="D36" s="10" t="s">
        <v>145</v>
      </c>
      <c r="E36" s="10" t="s">
        <v>143</v>
      </c>
      <c r="F36" s="10" t="s">
        <v>142</v>
      </c>
      <c r="G36" s="14">
        <v>92</v>
      </c>
      <c r="H36" s="9"/>
      <c r="I36" s="9">
        <v>1</v>
      </c>
      <c r="J36" s="9"/>
      <c r="K36" s="9">
        <f t="shared" si="1"/>
        <v>0</v>
      </c>
      <c r="L36" s="13" t="s">
        <v>1</v>
      </c>
      <c r="M36" s="13" t="s">
        <v>1</v>
      </c>
      <c r="N36" s="9" t="str">
        <f>'ZBIORCZE ZESTAWIENIE KOSZTÓW'!B7</f>
        <v xml:space="preserve"> </v>
      </c>
      <c r="O36" s="10" t="s">
        <v>1</v>
      </c>
    </row>
    <row r="37" spans="1:15" outlineLevel="2" x14ac:dyDescent="0.25">
      <c r="A37" s="21" t="s">
        <v>146</v>
      </c>
      <c r="B37" s="22" t="s">
        <v>1</v>
      </c>
      <c r="C37" s="22" t="s">
        <v>1</v>
      </c>
      <c r="D37" s="22" t="s">
        <v>1</v>
      </c>
      <c r="E37" s="22" t="s">
        <v>1</v>
      </c>
      <c r="F37" s="22" t="s">
        <v>1</v>
      </c>
      <c r="G37" s="22" t="s">
        <v>1</v>
      </c>
      <c r="H37" s="22" t="s">
        <v>1</v>
      </c>
      <c r="I37" s="22" t="s">
        <v>1</v>
      </c>
      <c r="J37" s="22" t="s">
        <v>1</v>
      </c>
      <c r="K37" s="9">
        <f>SUM(K28:K36)</f>
        <v>0</v>
      </c>
      <c r="L37" s="13" t="s">
        <v>1</v>
      </c>
      <c r="M37" s="13" t="s">
        <v>1</v>
      </c>
      <c r="N37" s="13" t="s">
        <v>1</v>
      </c>
      <c r="O37" s="15" t="s">
        <v>1</v>
      </c>
    </row>
    <row r="38" spans="1:15" outlineLevel="1" x14ac:dyDescent="0.25">
      <c r="A38" s="10" t="s">
        <v>32</v>
      </c>
      <c r="B38" s="10" t="s">
        <v>1</v>
      </c>
      <c r="C38" s="10" t="s">
        <v>1</v>
      </c>
      <c r="D38" s="10" t="s">
        <v>70</v>
      </c>
      <c r="E38" s="10" t="s">
        <v>51</v>
      </c>
      <c r="F38" s="7" t="s">
        <v>1</v>
      </c>
      <c r="G38" s="7" t="s">
        <v>1</v>
      </c>
      <c r="H38" s="7" t="s">
        <v>1</v>
      </c>
      <c r="I38" s="7" t="s">
        <v>1</v>
      </c>
      <c r="J38" s="7" t="s">
        <v>1</v>
      </c>
      <c r="K38" s="7" t="s">
        <v>1</v>
      </c>
      <c r="L38" s="7" t="s">
        <v>1</v>
      </c>
      <c r="M38" s="7" t="s">
        <v>1</v>
      </c>
      <c r="N38" s="9" t="str">
        <f>'ZBIORCZE ZESTAWIENIE KOSZTÓW'!B7</f>
        <v xml:space="preserve"> </v>
      </c>
      <c r="O38" s="10" t="s">
        <v>1</v>
      </c>
    </row>
    <row r="39" spans="1:15" ht="45" outlineLevel="2" x14ac:dyDescent="0.25">
      <c r="A39" s="10" t="s">
        <v>148</v>
      </c>
      <c r="B39" s="10" t="s">
        <v>1</v>
      </c>
      <c r="C39" s="10" t="s">
        <v>1</v>
      </c>
      <c r="D39" s="10" t="s">
        <v>149</v>
      </c>
      <c r="E39" s="10" t="s">
        <v>147</v>
      </c>
      <c r="F39" s="10" t="s">
        <v>110</v>
      </c>
      <c r="G39" s="14">
        <v>34.92</v>
      </c>
      <c r="H39" s="9"/>
      <c r="I39" s="9">
        <v>1</v>
      </c>
      <c r="J39" s="9"/>
      <c r="K39" s="9">
        <f t="shared" ref="K39:K47" si="2">ROUND(H39*I39*J39, 2)</f>
        <v>0</v>
      </c>
      <c r="L39" s="13" t="s">
        <v>1</v>
      </c>
      <c r="M39" s="13" t="s">
        <v>1</v>
      </c>
      <c r="N39" s="9" t="str">
        <f>'ZBIORCZE ZESTAWIENIE KOSZTÓW'!B7</f>
        <v xml:space="preserve"> </v>
      </c>
      <c r="O39" s="10" t="s">
        <v>1</v>
      </c>
    </row>
    <row r="40" spans="1:15" ht="45" outlineLevel="2" x14ac:dyDescent="0.25">
      <c r="A40" s="10" t="s">
        <v>151</v>
      </c>
      <c r="B40" s="10" t="s">
        <v>1</v>
      </c>
      <c r="C40" s="10" t="s">
        <v>1</v>
      </c>
      <c r="D40" s="10" t="s">
        <v>152</v>
      </c>
      <c r="E40" s="10" t="s">
        <v>150</v>
      </c>
      <c r="F40" s="10" t="s">
        <v>110</v>
      </c>
      <c r="G40" s="14">
        <v>34.92</v>
      </c>
      <c r="H40" s="9"/>
      <c r="I40" s="9">
        <v>4</v>
      </c>
      <c r="J40" s="9"/>
      <c r="K40" s="9">
        <f t="shared" si="2"/>
        <v>0</v>
      </c>
      <c r="L40" s="13" t="s">
        <v>1</v>
      </c>
      <c r="M40" s="13" t="s">
        <v>1</v>
      </c>
      <c r="N40" s="9" t="str">
        <f>'ZBIORCZE ZESTAWIENIE KOSZTÓW'!B7</f>
        <v xml:space="preserve"> </v>
      </c>
      <c r="O40" s="10" t="s">
        <v>1</v>
      </c>
    </row>
    <row r="41" spans="1:15" ht="30" outlineLevel="2" x14ac:dyDescent="0.25">
      <c r="A41" s="10" t="s">
        <v>154</v>
      </c>
      <c r="B41" s="10" t="s">
        <v>1</v>
      </c>
      <c r="C41" s="10" t="s">
        <v>1</v>
      </c>
      <c r="D41" s="10" t="s">
        <v>155</v>
      </c>
      <c r="E41" s="10" t="s">
        <v>153</v>
      </c>
      <c r="F41" s="10" t="s">
        <v>110</v>
      </c>
      <c r="G41" s="14">
        <v>119.15</v>
      </c>
      <c r="H41" s="9"/>
      <c r="I41" s="9">
        <v>1</v>
      </c>
      <c r="J41" s="9"/>
      <c r="K41" s="9">
        <f t="shared" si="2"/>
        <v>0</v>
      </c>
      <c r="L41" s="13" t="s">
        <v>1</v>
      </c>
      <c r="M41" s="13" t="s">
        <v>1</v>
      </c>
      <c r="N41" s="9" t="str">
        <f>'ZBIORCZE ZESTAWIENIE KOSZTÓW'!B7</f>
        <v xml:space="preserve"> </v>
      </c>
      <c r="O41" s="10" t="s">
        <v>1</v>
      </c>
    </row>
    <row r="42" spans="1:15" ht="30" outlineLevel="2" x14ac:dyDescent="0.25">
      <c r="A42" s="10" t="s">
        <v>157</v>
      </c>
      <c r="B42" s="10" t="s">
        <v>1</v>
      </c>
      <c r="C42" s="10" t="s">
        <v>1</v>
      </c>
      <c r="D42" s="10" t="s">
        <v>158</v>
      </c>
      <c r="E42" s="10" t="s">
        <v>156</v>
      </c>
      <c r="F42" s="10" t="s">
        <v>82</v>
      </c>
      <c r="G42" s="14">
        <v>134.19999999999999</v>
      </c>
      <c r="H42" s="9"/>
      <c r="I42" s="9">
        <v>1</v>
      </c>
      <c r="J42" s="9"/>
      <c r="K42" s="9">
        <f t="shared" si="2"/>
        <v>0</v>
      </c>
      <c r="L42" s="13" t="s">
        <v>1</v>
      </c>
      <c r="M42" s="13" t="s">
        <v>1</v>
      </c>
      <c r="N42" s="9" t="str">
        <f>'ZBIORCZE ZESTAWIENIE KOSZTÓW'!B7</f>
        <v xml:space="preserve"> </v>
      </c>
      <c r="O42" s="10" t="s">
        <v>1</v>
      </c>
    </row>
    <row r="43" spans="1:15" ht="45" outlineLevel="2" x14ac:dyDescent="0.25">
      <c r="A43" s="10" t="s">
        <v>160</v>
      </c>
      <c r="B43" s="10" t="s">
        <v>1</v>
      </c>
      <c r="C43" s="10" t="s">
        <v>1</v>
      </c>
      <c r="D43" s="10" t="s">
        <v>161</v>
      </c>
      <c r="E43" s="10" t="s">
        <v>159</v>
      </c>
      <c r="F43" s="10" t="s">
        <v>142</v>
      </c>
      <c r="G43" s="14">
        <v>2</v>
      </c>
      <c r="H43" s="9"/>
      <c r="I43" s="9">
        <v>1</v>
      </c>
      <c r="J43" s="9"/>
      <c r="K43" s="9">
        <f t="shared" si="2"/>
        <v>0</v>
      </c>
      <c r="L43" s="13" t="s">
        <v>1</v>
      </c>
      <c r="M43" s="13" t="s">
        <v>1</v>
      </c>
      <c r="N43" s="9" t="str">
        <f>'ZBIORCZE ZESTAWIENIE KOSZTÓW'!B7</f>
        <v xml:space="preserve"> </v>
      </c>
      <c r="O43" s="10" t="s">
        <v>1</v>
      </c>
    </row>
    <row r="44" spans="1:15" ht="30" outlineLevel="2" x14ac:dyDescent="0.25">
      <c r="A44" s="10" t="s">
        <v>163</v>
      </c>
      <c r="B44" s="10" t="s">
        <v>1</v>
      </c>
      <c r="C44" s="10" t="s">
        <v>1</v>
      </c>
      <c r="D44" s="10" t="s">
        <v>164</v>
      </c>
      <c r="E44" s="10" t="s">
        <v>162</v>
      </c>
      <c r="F44" s="10" t="s">
        <v>142</v>
      </c>
      <c r="G44" s="14">
        <v>4</v>
      </c>
      <c r="H44" s="9"/>
      <c r="I44" s="9">
        <v>1</v>
      </c>
      <c r="J44" s="9"/>
      <c r="K44" s="9">
        <f t="shared" si="2"/>
        <v>0</v>
      </c>
      <c r="L44" s="13" t="s">
        <v>1</v>
      </c>
      <c r="M44" s="13" t="s">
        <v>1</v>
      </c>
      <c r="N44" s="9" t="str">
        <f>'ZBIORCZE ZESTAWIENIE KOSZTÓW'!B7</f>
        <v xml:space="preserve"> </v>
      </c>
      <c r="O44" s="10" t="s">
        <v>1</v>
      </c>
    </row>
    <row r="45" spans="1:15" ht="30" outlineLevel="2" x14ac:dyDescent="0.25">
      <c r="A45" s="10" t="s">
        <v>166</v>
      </c>
      <c r="B45" s="10" t="s">
        <v>1</v>
      </c>
      <c r="C45" s="10" t="s">
        <v>1</v>
      </c>
      <c r="D45" s="10" t="s">
        <v>167</v>
      </c>
      <c r="E45" s="10" t="s">
        <v>165</v>
      </c>
      <c r="F45" s="10" t="s">
        <v>82</v>
      </c>
      <c r="G45" s="14">
        <v>4</v>
      </c>
      <c r="H45" s="9"/>
      <c r="I45" s="9">
        <v>1</v>
      </c>
      <c r="J45" s="9"/>
      <c r="K45" s="9">
        <f t="shared" si="2"/>
        <v>0</v>
      </c>
      <c r="L45" s="13" t="s">
        <v>1</v>
      </c>
      <c r="M45" s="13" t="s">
        <v>1</v>
      </c>
      <c r="N45" s="9" t="str">
        <f>'ZBIORCZE ZESTAWIENIE KOSZTÓW'!B7</f>
        <v xml:space="preserve"> </v>
      </c>
      <c r="O45" s="10" t="s">
        <v>1</v>
      </c>
    </row>
    <row r="46" spans="1:15" ht="30" outlineLevel="2" x14ac:dyDescent="0.25">
      <c r="A46" s="10" t="s">
        <v>169</v>
      </c>
      <c r="B46" s="10" t="s">
        <v>1</v>
      </c>
      <c r="C46" s="10" t="s">
        <v>1</v>
      </c>
      <c r="D46" s="10" t="s">
        <v>170</v>
      </c>
      <c r="E46" s="10" t="s">
        <v>168</v>
      </c>
      <c r="F46" s="10" t="s">
        <v>142</v>
      </c>
      <c r="G46" s="14">
        <v>6</v>
      </c>
      <c r="H46" s="9"/>
      <c r="I46" s="9">
        <v>1</v>
      </c>
      <c r="J46" s="9"/>
      <c r="K46" s="9">
        <f t="shared" si="2"/>
        <v>0</v>
      </c>
      <c r="L46" s="13" t="s">
        <v>1</v>
      </c>
      <c r="M46" s="13" t="s">
        <v>1</v>
      </c>
      <c r="N46" s="9" t="str">
        <f>'ZBIORCZE ZESTAWIENIE KOSZTÓW'!B7</f>
        <v xml:space="preserve"> </v>
      </c>
      <c r="O46" s="10" t="s">
        <v>1</v>
      </c>
    </row>
    <row r="47" spans="1:15" ht="30" outlineLevel="2" x14ac:dyDescent="0.25">
      <c r="A47" s="10" t="s">
        <v>172</v>
      </c>
      <c r="B47" s="10" t="s">
        <v>1</v>
      </c>
      <c r="C47" s="10" t="s">
        <v>1</v>
      </c>
      <c r="D47" s="10" t="s">
        <v>173</v>
      </c>
      <c r="E47" s="10" t="s">
        <v>171</v>
      </c>
      <c r="F47" s="10" t="s">
        <v>74</v>
      </c>
      <c r="G47" s="14">
        <v>10.62</v>
      </c>
      <c r="H47" s="9"/>
      <c r="I47" s="9">
        <v>1</v>
      </c>
      <c r="J47" s="9"/>
      <c r="K47" s="9">
        <f t="shared" si="2"/>
        <v>0</v>
      </c>
      <c r="L47" s="13" t="s">
        <v>1</v>
      </c>
      <c r="M47" s="13" t="s">
        <v>1</v>
      </c>
      <c r="N47" s="9" t="str">
        <f>'ZBIORCZE ZESTAWIENIE KOSZTÓW'!B7</f>
        <v xml:space="preserve"> </v>
      </c>
      <c r="O47" s="10" t="s">
        <v>1</v>
      </c>
    </row>
    <row r="48" spans="1:15" outlineLevel="2" x14ac:dyDescent="0.25">
      <c r="A48" s="21" t="s">
        <v>174</v>
      </c>
      <c r="B48" s="22" t="s">
        <v>1</v>
      </c>
      <c r="C48" s="22" t="s">
        <v>1</v>
      </c>
      <c r="D48" s="22" t="s">
        <v>1</v>
      </c>
      <c r="E48" s="22" t="s">
        <v>1</v>
      </c>
      <c r="F48" s="22" t="s">
        <v>1</v>
      </c>
      <c r="G48" s="22" t="s">
        <v>1</v>
      </c>
      <c r="H48" s="22" t="s">
        <v>1</v>
      </c>
      <c r="I48" s="22" t="s">
        <v>1</v>
      </c>
      <c r="J48" s="22" t="s">
        <v>1</v>
      </c>
      <c r="K48" s="9">
        <f>SUM(K39:K47)</f>
        <v>0</v>
      </c>
      <c r="L48" s="13" t="s">
        <v>1</v>
      </c>
      <c r="M48" s="13" t="s">
        <v>1</v>
      </c>
      <c r="N48" s="13" t="s">
        <v>1</v>
      </c>
      <c r="O48" s="15" t="s">
        <v>1</v>
      </c>
    </row>
    <row r="49" spans="1:15" outlineLevel="1" x14ac:dyDescent="0.25">
      <c r="A49" s="10" t="s">
        <v>33</v>
      </c>
      <c r="B49" s="10" t="s">
        <v>1</v>
      </c>
      <c r="C49" s="10" t="s">
        <v>1</v>
      </c>
      <c r="D49" s="10" t="s">
        <v>70</v>
      </c>
      <c r="E49" s="10" t="s">
        <v>53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1</v>
      </c>
      <c r="K49" s="7" t="s">
        <v>1</v>
      </c>
      <c r="L49" s="7" t="s">
        <v>1</v>
      </c>
      <c r="M49" s="7" t="s">
        <v>1</v>
      </c>
      <c r="N49" s="9" t="str">
        <f>'ZBIORCZE ZESTAWIENIE KOSZTÓW'!B7</f>
        <v xml:space="preserve"> </v>
      </c>
      <c r="O49" s="10" t="s">
        <v>1</v>
      </c>
    </row>
    <row r="50" spans="1:15" ht="30" outlineLevel="2" x14ac:dyDescent="0.25">
      <c r="A50" s="10" t="s">
        <v>176</v>
      </c>
      <c r="B50" s="10" t="s">
        <v>1</v>
      </c>
      <c r="C50" s="10" t="s">
        <v>1</v>
      </c>
      <c r="D50" s="10" t="s">
        <v>177</v>
      </c>
      <c r="E50" s="10" t="s">
        <v>175</v>
      </c>
      <c r="F50" s="10" t="s">
        <v>74</v>
      </c>
      <c r="G50" s="14">
        <v>638.61</v>
      </c>
      <c r="H50" s="9"/>
      <c r="I50" s="9">
        <v>1</v>
      </c>
      <c r="J50" s="9"/>
      <c r="K50" s="9">
        <f t="shared" ref="K50:K56" si="3">ROUND(H50*I50*J50, 2)</f>
        <v>0</v>
      </c>
      <c r="L50" s="13" t="s">
        <v>1</v>
      </c>
      <c r="M50" s="13" t="s">
        <v>1</v>
      </c>
      <c r="N50" s="9" t="str">
        <f>'ZBIORCZE ZESTAWIENIE KOSZTÓW'!B7</f>
        <v xml:space="preserve"> </v>
      </c>
      <c r="O50" s="10" t="s">
        <v>1</v>
      </c>
    </row>
    <row r="51" spans="1:15" ht="45" outlineLevel="2" x14ac:dyDescent="0.25">
      <c r="A51" s="10" t="s">
        <v>179</v>
      </c>
      <c r="B51" s="10" t="s">
        <v>1</v>
      </c>
      <c r="C51" s="10" t="s">
        <v>1</v>
      </c>
      <c r="D51" s="10" t="s">
        <v>180</v>
      </c>
      <c r="E51" s="10" t="s">
        <v>178</v>
      </c>
      <c r="F51" s="10" t="s">
        <v>74</v>
      </c>
      <c r="G51" s="14">
        <v>638.61</v>
      </c>
      <c r="H51" s="9"/>
      <c r="I51" s="9">
        <v>1</v>
      </c>
      <c r="J51" s="9"/>
      <c r="K51" s="9">
        <f t="shared" si="3"/>
        <v>0</v>
      </c>
      <c r="L51" s="13" t="s">
        <v>1</v>
      </c>
      <c r="M51" s="13" t="s">
        <v>1</v>
      </c>
      <c r="N51" s="9" t="str">
        <f>'ZBIORCZE ZESTAWIENIE KOSZTÓW'!B7</f>
        <v xml:space="preserve"> </v>
      </c>
      <c r="O51" s="10" t="s">
        <v>1</v>
      </c>
    </row>
    <row r="52" spans="1:15" ht="60" outlineLevel="2" x14ac:dyDescent="0.25">
      <c r="A52" s="10" t="s">
        <v>182</v>
      </c>
      <c r="B52" s="10" t="s">
        <v>1</v>
      </c>
      <c r="C52" s="10" t="s">
        <v>1</v>
      </c>
      <c r="D52" s="10" t="s">
        <v>183</v>
      </c>
      <c r="E52" s="10" t="s">
        <v>181</v>
      </c>
      <c r="F52" s="10" t="s">
        <v>74</v>
      </c>
      <c r="G52" s="14">
        <v>638.61</v>
      </c>
      <c r="H52" s="9"/>
      <c r="I52" s="9">
        <v>1</v>
      </c>
      <c r="J52" s="9"/>
      <c r="K52" s="9">
        <f t="shared" si="3"/>
        <v>0</v>
      </c>
      <c r="L52" s="13" t="s">
        <v>1</v>
      </c>
      <c r="M52" s="13" t="s">
        <v>1</v>
      </c>
      <c r="N52" s="9" t="str">
        <f>'ZBIORCZE ZESTAWIENIE KOSZTÓW'!B7</f>
        <v xml:space="preserve"> </v>
      </c>
      <c r="O52" s="10" t="s">
        <v>1</v>
      </c>
    </row>
    <row r="53" spans="1:15" ht="60" outlineLevel="2" x14ac:dyDescent="0.25">
      <c r="A53" s="10" t="s">
        <v>185</v>
      </c>
      <c r="B53" s="10" t="s">
        <v>1</v>
      </c>
      <c r="C53" s="10" t="s">
        <v>1</v>
      </c>
      <c r="D53" s="10" t="s">
        <v>186</v>
      </c>
      <c r="E53" s="10" t="s">
        <v>184</v>
      </c>
      <c r="F53" s="10" t="s">
        <v>74</v>
      </c>
      <c r="G53" s="14">
        <v>638.61</v>
      </c>
      <c r="H53" s="9"/>
      <c r="I53" s="9">
        <v>1</v>
      </c>
      <c r="J53" s="9"/>
      <c r="K53" s="9">
        <f t="shared" si="3"/>
        <v>0</v>
      </c>
      <c r="L53" s="13" t="s">
        <v>1</v>
      </c>
      <c r="M53" s="13" t="s">
        <v>1</v>
      </c>
      <c r="N53" s="9" t="str">
        <f>'ZBIORCZE ZESTAWIENIE KOSZTÓW'!B7</f>
        <v xml:space="preserve"> </v>
      </c>
      <c r="O53" s="10" t="s">
        <v>1</v>
      </c>
    </row>
    <row r="54" spans="1:15" ht="45" outlineLevel="2" x14ac:dyDescent="0.25">
      <c r="A54" s="10" t="s">
        <v>188</v>
      </c>
      <c r="B54" s="10" t="s">
        <v>1</v>
      </c>
      <c r="C54" s="10" t="s">
        <v>1</v>
      </c>
      <c r="D54" s="10" t="s">
        <v>189</v>
      </c>
      <c r="E54" s="10" t="s">
        <v>187</v>
      </c>
      <c r="F54" s="10" t="s">
        <v>82</v>
      </c>
      <c r="G54" s="14">
        <v>34.92</v>
      </c>
      <c r="H54" s="9"/>
      <c r="I54" s="9">
        <v>1</v>
      </c>
      <c r="J54" s="9"/>
      <c r="K54" s="9">
        <f t="shared" si="3"/>
        <v>0</v>
      </c>
      <c r="L54" s="13" t="s">
        <v>1</v>
      </c>
      <c r="M54" s="13" t="s">
        <v>1</v>
      </c>
      <c r="N54" s="9" t="str">
        <f>'ZBIORCZE ZESTAWIENIE KOSZTÓW'!B7</f>
        <v xml:space="preserve"> </v>
      </c>
      <c r="O54" s="10" t="s">
        <v>1</v>
      </c>
    </row>
    <row r="55" spans="1:15" ht="75" outlineLevel="2" x14ac:dyDescent="0.25">
      <c r="A55" s="10" t="s">
        <v>191</v>
      </c>
      <c r="B55" s="10" t="s">
        <v>1</v>
      </c>
      <c r="C55" s="10" t="s">
        <v>1</v>
      </c>
      <c r="D55" s="10" t="s">
        <v>192</v>
      </c>
      <c r="E55" s="10" t="s">
        <v>190</v>
      </c>
      <c r="F55" s="10" t="s">
        <v>74</v>
      </c>
      <c r="G55" s="14">
        <v>638.61</v>
      </c>
      <c r="H55" s="9"/>
      <c r="I55" s="9">
        <v>1</v>
      </c>
      <c r="J55" s="9"/>
      <c r="K55" s="9">
        <f t="shared" si="3"/>
        <v>0</v>
      </c>
      <c r="L55" s="13" t="s">
        <v>1</v>
      </c>
      <c r="M55" s="13" t="s">
        <v>1</v>
      </c>
      <c r="N55" s="9" t="str">
        <f>'ZBIORCZE ZESTAWIENIE KOSZTÓW'!B7</f>
        <v xml:space="preserve"> </v>
      </c>
      <c r="O55" s="10" t="s">
        <v>1</v>
      </c>
    </row>
    <row r="56" spans="1:15" ht="60" outlineLevel="2" x14ac:dyDescent="0.25">
      <c r="A56" s="10" t="s">
        <v>194</v>
      </c>
      <c r="B56" s="10" t="s">
        <v>1</v>
      </c>
      <c r="C56" s="10" t="s">
        <v>1</v>
      </c>
      <c r="D56" s="10" t="s">
        <v>195</v>
      </c>
      <c r="E56" s="10" t="s">
        <v>193</v>
      </c>
      <c r="F56" s="10" t="s">
        <v>74</v>
      </c>
      <c r="G56" s="14">
        <v>638.61</v>
      </c>
      <c r="H56" s="9"/>
      <c r="I56" s="9">
        <v>1</v>
      </c>
      <c r="J56" s="9"/>
      <c r="K56" s="9">
        <f t="shared" si="3"/>
        <v>0</v>
      </c>
      <c r="L56" s="13" t="s">
        <v>1</v>
      </c>
      <c r="M56" s="13" t="s">
        <v>1</v>
      </c>
      <c r="N56" s="9" t="str">
        <f>'ZBIORCZE ZESTAWIENIE KOSZTÓW'!B7</f>
        <v xml:space="preserve"> </v>
      </c>
      <c r="O56" s="10" t="s">
        <v>1</v>
      </c>
    </row>
    <row r="57" spans="1:15" outlineLevel="2" x14ac:dyDescent="0.25">
      <c r="A57" s="21" t="s">
        <v>196</v>
      </c>
      <c r="B57" s="22" t="s">
        <v>1</v>
      </c>
      <c r="C57" s="22" t="s">
        <v>1</v>
      </c>
      <c r="D57" s="22" t="s">
        <v>1</v>
      </c>
      <c r="E57" s="22" t="s">
        <v>1</v>
      </c>
      <c r="F57" s="22" t="s">
        <v>1</v>
      </c>
      <c r="G57" s="22" t="s">
        <v>1</v>
      </c>
      <c r="H57" s="22" t="s">
        <v>1</v>
      </c>
      <c r="I57" s="22" t="s">
        <v>1</v>
      </c>
      <c r="J57" s="22" t="s">
        <v>1</v>
      </c>
      <c r="K57" s="9">
        <f>SUM(K50:K56)</f>
        <v>0</v>
      </c>
      <c r="L57" s="13" t="s">
        <v>1</v>
      </c>
      <c r="M57" s="13" t="s">
        <v>1</v>
      </c>
      <c r="N57" s="13" t="s">
        <v>1</v>
      </c>
      <c r="O57" s="15" t="s">
        <v>1</v>
      </c>
    </row>
    <row r="58" spans="1:15" outlineLevel="1" x14ac:dyDescent="0.25">
      <c r="A58" s="21" t="s">
        <v>197</v>
      </c>
      <c r="B58" s="22" t="s">
        <v>1</v>
      </c>
      <c r="C58" s="22" t="s">
        <v>1</v>
      </c>
      <c r="D58" s="22" t="s">
        <v>1</v>
      </c>
      <c r="E58" s="22" t="s">
        <v>1</v>
      </c>
      <c r="F58" s="22" t="s">
        <v>1</v>
      </c>
      <c r="G58" s="22" t="s">
        <v>1</v>
      </c>
      <c r="H58" s="22" t="s">
        <v>1</v>
      </c>
      <c r="I58" s="22" t="s">
        <v>1</v>
      </c>
      <c r="J58" s="22" t="s">
        <v>1</v>
      </c>
      <c r="K58" s="16">
        <f>'LISTA NR 1'!K11+'LISTA NR 1'!K21+'LISTA NR 1'!K26+'LISTA NR 1'!K37+'LISTA NR 1'!K48+'LISTA NR 1'!K57</f>
        <v>0</v>
      </c>
      <c r="L58" s="13" t="s">
        <v>1</v>
      </c>
      <c r="M58" s="13" t="s">
        <v>1</v>
      </c>
      <c r="N58" s="13" t="s">
        <v>1</v>
      </c>
      <c r="O58" s="15" t="s">
        <v>1</v>
      </c>
    </row>
  </sheetData>
  <mergeCells count="12">
    <mergeCell ref="A1:O1"/>
    <mergeCell ref="A2:B2"/>
    <mergeCell ref="C2:O2"/>
    <mergeCell ref="A3:B3"/>
    <mergeCell ref="C3:O3"/>
    <mergeCell ref="A57:J57"/>
    <mergeCell ref="A58:J58"/>
    <mergeCell ref="A11:J11"/>
    <mergeCell ref="A21:J21"/>
    <mergeCell ref="A26:J26"/>
    <mergeCell ref="A37:J37"/>
    <mergeCell ref="A48:J48"/>
  </mergeCells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KARTA TYTUŁOWA</vt:lpstr>
      <vt:lpstr>ZBIORCZE ZESTAWIENIE KOSZTÓW</vt:lpstr>
      <vt:lpstr>LISTA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Dyrektor</dc:creator>
  <cp:lastModifiedBy>Dyrektor</cp:lastModifiedBy>
  <dcterms:created xsi:type="dcterms:W3CDTF">2026-05-14T12:27:28Z</dcterms:created>
  <dcterms:modified xsi:type="dcterms:W3CDTF">2026-05-14T11:12:03Z</dcterms:modified>
</cp:coreProperties>
</file>