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n.karecki\AppData\Local\Temp\ezdpuw\20260811105751920\"/>
    </mc:Choice>
  </mc:AlternateContent>
  <xr:revisionPtr revIDLastSave="0" documentId="13_ncr:1_{D79D4F96-2226-49CC-9481-759B1D05CD01}" xr6:coauthVersionLast="36" xr6:coauthVersionMax="36" xr10:uidLastSave="{00000000-0000-0000-0000-000000000000}"/>
  <bookViews>
    <workbookView xWindow="2715" yWindow="2385" windowWidth="21600" windowHeight="12525" xr2:uid="{5555777C-40B7-470F-B95C-BE77322D5400}"/>
  </bookViews>
  <sheets>
    <sheet name="Część 1" sheetId="3" r:id="rId1"/>
    <sheet name="Część 2" sheetId="4" r:id="rId2"/>
    <sheet name="Część 3" sheetId="8" r:id="rId3"/>
    <sheet name="Część 4" sheetId="9" r:id="rId4"/>
    <sheet name="Część 5" sheetId="10" r:id="rId5"/>
    <sheet name="Część 6" sheetId="11" r:id="rId6"/>
    <sheet name="Część 7" sheetId="12" r:id="rId7"/>
    <sheet name="Część 8" sheetId="16" r:id="rId8"/>
    <sheet name="Część 9" sheetId="15" r:id="rId9"/>
    <sheet name="Część 10" sheetId="17" r:id="rId10"/>
    <sheet name="Część 11" sheetId="18" r:id="rId11"/>
    <sheet name="Część 12" sheetId="19" r:id="rId12"/>
    <sheet name="Część 13" sheetId="20" r:id="rId13"/>
    <sheet name="Część 14" sheetId="21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1" l="1"/>
  <c r="H8" i="21" s="1"/>
  <c r="E8" i="20"/>
  <c r="E8" i="19"/>
  <c r="E8" i="18"/>
  <c r="E8" i="17"/>
  <c r="E8" i="16"/>
  <c r="E8" i="12"/>
  <c r="E8" i="11"/>
  <c r="H8" i="11" s="1"/>
  <c r="E8" i="10"/>
  <c r="E8" i="9"/>
  <c r="H8" i="9" s="1"/>
  <c r="E8" i="8"/>
  <c r="E8" i="4"/>
  <c r="E8" i="3"/>
  <c r="H8" i="3" l="1"/>
  <c r="I8" i="3" s="1"/>
  <c r="I8" i="21"/>
  <c r="H8" i="20"/>
  <c r="I8" i="20" s="1"/>
  <c r="H8" i="19"/>
  <c r="I8" i="19" s="1"/>
  <c r="H8" i="18"/>
  <c r="I8" i="18" s="1"/>
  <c r="H8" i="17"/>
  <c r="I8" i="17" s="1"/>
  <c r="H8" i="16"/>
  <c r="I8" i="16" s="1"/>
  <c r="H8" i="12"/>
  <c r="I8" i="12" s="1"/>
  <c r="I8" i="11"/>
  <c r="H8" i="10"/>
  <c r="I8" i="10" s="1"/>
  <c r="I8" i="9"/>
  <c r="H8" i="8"/>
  <c r="I8" i="8" s="1"/>
  <c r="H8" i="4"/>
  <c r="I8" i="4" s="1"/>
  <c r="E8" i="15" l="1"/>
  <c r="H8" i="15" s="1"/>
  <c r="I8" i="15" s="1"/>
  <c r="E12" i="4" l="1"/>
  <c r="F12" i="4" s="1"/>
  <c r="H12" i="4" l="1"/>
  <c r="I12" i="4" s="1"/>
  <c r="E14" i="4" s="1"/>
  <c r="E12" i="21" l="1"/>
  <c r="F12" i="21" s="1"/>
  <c r="E12" i="20"/>
  <c r="F12" i="20" s="1"/>
  <c r="E12" i="19"/>
  <c r="F12" i="19" s="1"/>
  <c r="E14" i="19" l="1"/>
  <c r="H12" i="21"/>
  <c r="I12" i="21" s="1"/>
  <c r="E14" i="21" s="1"/>
  <c r="H12" i="20"/>
  <c r="I12" i="20" s="1"/>
  <c r="E14" i="20" s="1"/>
  <c r="H12" i="19"/>
  <c r="I12" i="19" s="1"/>
  <c r="E12" i="18"/>
  <c r="F12" i="18" s="1"/>
  <c r="H12" i="18" s="1"/>
  <c r="I12" i="18" s="1"/>
  <c r="E14" i="18" l="1"/>
  <c r="E12" i="17"/>
  <c r="F12" i="17" s="1"/>
  <c r="E12" i="15"/>
  <c r="F12" i="15" s="1"/>
  <c r="E12" i="16"/>
  <c r="F12" i="16" s="1"/>
  <c r="E12" i="12"/>
  <c r="F12" i="12" s="1"/>
  <c r="E12" i="11"/>
  <c r="F12" i="11" s="1"/>
  <c r="E12" i="10"/>
  <c r="F12" i="10" s="1"/>
  <c r="E12" i="9"/>
  <c r="F12" i="9" s="1"/>
  <c r="E12" i="8"/>
  <c r="F12" i="8" s="1"/>
  <c r="E12" i="3"/>
  <c r="F12" i="3" s="1"/>
  <c r="H12" i="17" l="1"/>
  <c r="I12" i="17" s="1"/>
  <c r="E14" i="17" s="1"/>
  <c r="H12" i="15"/>
  <c r="I12" i="15" s="1"/>
  <c r="E14" i="15" s="1"/>
  <c r="H12" i="16"/>
  <c r="I12" i="16" s="1"/>
  <c r="E14" i="16" s="1"/>
  <c r="H12" i="12"/>
  <c r="I12" i="12" s="1"/>
  <c r="E14" i="12" s="1"/>
  <c r="H12" i="11"/>
  <c r="I12" i="11" s="1"/>
  <c r="E14" i="11" s="1"/>
  <c r="H12" i="10"/>
  <c r="I12" i="10" s="1"/>
  <c r="E14" i="10" s="1"/>
  <c r="H12" i="9"/>
  <c r="I12" i="9" s="1"/>
  <c r="E14" i="9" s="1"/>
  <c r="H12" i="8"/>
  <c r="I12" i="8" s="1"/>
  <c r="E14" i="8" s="1"/>
  <c r="H12" i="3"/>
  <c r="I12" i="3" s="1"/>
  <c r="E14" i="3" s="1"/>
</calcChain>
</file>

<file path=xl/sharedStrings.xml><?xml version="1.0" encoding="utf-8"?>
<sst xmlns="http://schemas.openxmlformats.org/spreadsheetml/2006/main" count="504" uniqueCount="74">
  <si>
    <t>Wartość podatku VAT (zł)</t>
  </si>
  <si>
    <t>X</t>
  </si>
  <si>
    <t>Elementy rozliczeniowe</t>
  </si>
  <si>
    <t>Podatek VAT (%)</t>
  </si>
  <si>
    <t>L.p.</t>
  </si>
  <si>
    <t>1.</t>
  </si>
  <si>
    <t xml:space="preserve">Ilość roboczogodzin (RBG)* </t>
  </si>
  <si>
    <t>Wysokość rabatu (%)</t>
  </si>
  <si>
    <t>Cena brutto (zł)</t>
  </si>
  <si>
    <t>Przewidywane części zamienne i podzespoły w okresie 12 miesięcy</t>
  </si>
  <si>
    <t xml:space="preserve">1. </t>
  </si>
  <si>
    <t>Usługa serwisowania (przeglądy okresowe, naprawy)</t>
  </si>
  <si>
    <t>Wartość netto (zł)*</t>
  </si>
  <si>
    <t>Wartość netto po rabacie (zł</t>
  </si>
  <si>
    <t>Wartość rabatu (zł)</t>
  </si>
  <si>
    <t>8 /RAZEM z kol. 5+7/</t>
  </si>
  <si>
    <t>Załącznik nr 3 do SWZ - Formularz cenowy</t>
  </si>
  <si>
    <t>Część 1 - Samochody Skoda i Peugeot użytkowane przez TDT oraz Oddział Terenowy TDT w Warszawie ul.Puławska 125, 02-707 Warszawa</t>
  </si>
  <si>
    <t>Część 3 - Samochody Skoda użytkowane przez Zespół Inspektorów TDT  w Łodzi ul. Gdańska 136, 90-536 Łódź</t>
  </si>
  <si>
    <t>Część 4 - Samochody Skoda użytkowane przez Oddział Terenowy TDT w Lublinie Al. Wincentego Witosa 1, 20-315 Lublin</t>
  </si>
  <si>
    <t>Część 5 - Samochody Skoda użytkowane przez Zespół Inspektorów TDT w Kielcach ul. Piotrkowska 12, 25-510 Kielce</t>
  </si>
  <si>
    <t>Część 8 - Samochody Skoda użytkowane przez Oddział Terenowy TDT w Katowicach ul. Cedrowa 8, 40-181 Katowice</t>
  </si>
  <si>
    <t>Część 9 - Samochody Renault i Skoda użytkowane przez Oddział Terenowy TDT w Gdańsku ul. Kętrzyńskiego 24B, 80-376 Gdańsk</t>
  </si>
  <si>
    <t>Część 10 - Samochody Skoda i Peugeot użytkowane przez Zespół Inspektorów TDT w Bydgoszczy ul. Zygmunta Augusta 14, 85-082 Bydgoszcz</t>
  </si>
  <si>
    <t>Część 11 - Samochody Skoda użytkowane przez Zespół Inspektorów TDT w Olsztynie ul. Szarych Szeregów 7, 10-079 Olsztyn</t>
  </si>
  <si>
    <t>Część 12 - Samochody Skoda i Peugeot użytkowane przez Oddział Terenowy TDT we Wrocławiu ul. Solskiego 5, 52-401 Wrocław</t>
  </si>
  <si>
    <t>Część 13 - Samochody Skoda i Peugeot użytkowane przez Oddział Terenowy TDT w Poznaniu ul. Grunwaldzka 391, 60-173 Poznań</t>
  </si>
  <si>
    <t>Część 14 - Samochody Skoda użytkowane przez Oddział Terenowy TDT w Szczecinie ul. Firlika 20, 71-637 Szczecin</t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</si>
  <si>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</si>
  <si>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 i Peugeot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zlokalizowanej przy ul. 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</si>
  <si>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</si>
  <si>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</t>
    </r>
    <r>
      <rPr>
        <sz val="9"/>
        <color theme="1"/>
        <rFont val="Calibri"/>
        <family val="2"/>
        <charset val="238"/>
        <scheme val="minor"/>
      </rPr>
      <t>……………...............…..….. (nazwa stacji)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</si>
  <si>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 xml:space="preserve">Renault i Skoda </t>
    </r>
    <r>
      <rPr>
        <sz val="9"/>
        <color theme="1"/>
        <rFont val="Calibri"/>
        <family val="2"/>
        <charset val="238"/>
        <scheme val="minor"/>
      </rPr>
      <t>……………...............…..….. (nazwa stacji) 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</si>
  <si>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 i Peugeot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</si>
  <si>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 i Peugeot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                                                             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</si>
  <si>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Peugeot i Skoda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 zlokalizowanej przy ul.  ……………………………......... w ………………….………………</t>
    </r>
  </si>
  <si>
    <t>Część 2 - Samochody Peugeot i Skoda użytkowane przez Zespół Inspektorów TDT w Białymstoku ul. Cieszyńska 3A, 15-371 Białystok</t>
  </si>
  <si>
    <t xml:space="preserve">Łączna cena za wszystkie roboczogodziny, przewidywane części zamienne i podzespoły w okresie 12 miesięcy </t>
  </si>
  <si>
    <t>Tabela 3: Cena brutto za całość zamówienia w zakresie Części 2</t>
  </si>
  <si>
    <t>Tabela 3: Cena brutto za całość zamówienia w zakresie Części 4</t>
  </si>
  <si>
    <t>Tabela 3: Cena brutto za całość zamówienia w zakresie Części 5</t>
  </si>
  <si>
    <t>Tabela 3: Cena brutto za całość zamówienia w zakresie Części 6</t>
  </si>
  <si>
    <t>Tabela 3: Cena brutto za całość zamówienia w zakresie Części 7</t>
  </si>
  <si>
    <t>Tabela 3: Cena brutto za całość zamówienia w zakresie Części 8</t>
  </si>
  <si>
    <t>Tabela 3: Cena brutto za całość zamówienia w zakresie Części 10</t>
  </si>
  <si>
    <t>Tabela 3: Cena brutto za całość zamówienia w zakresie Części 11</t>
  </si>
  <si>
    <t>Tabela 3: Cena brutto za całość zamówienia w zakresie Części 12</t>
  </si>
  <si>
    <t>Tabela 3: Cena brutto za całość zamówienia w zakresie Części 13</t>
  </si>
  <si>
    <t>Tabela 3: Cena brutto za całość zamówienia w zakresie Części 14</t>
  </si>
  <si>
    <t>Tabela 3: Cena brutto za całość zamówienia w zakresie Części 3</t>
  </si>
  <si>
    <t>Usługi serwisowania samochodów, Numer referencyjny postępowania: P.260.6.2026.P2</t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</si>
  <si>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 xml:space="preserve">Skoda, Peugeot i Mercedes </t>
    </r>
    <r>
      <rPr>
        <sz val="9"/>
        <color theme="1"/>
        <rFont val="Calibri"/>
        <family val="2"/>
        <charset val="238"/>
        <scheme val="minor"/>
      </rPr>
      <t>……………...............…..….. (nazwa stacji)                                                               zlokalizowanej przy ul.  ……………………………......... w ………………….………………</t>
    </r>
  </si>
  <si>
    <t>Część 6 - Samochody Skoda, Peugeot i Mercedes użytkowane przez Oddział Terenowy TDT oraz Laboratorium TDT w Krakowie ul. Pocieszka 5, 31-408 Kraków</t>
  </si>
  <si>
    <t>Część 7 - Samochody Skoda i Peugeot użytkowane przez Zespół Inspektorów TDT w Rzeszowie ul. Baczyńskiego 1, 35-210 Rzeszów</t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</si>
  <si>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>Skoda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i Peugeot</t>
    </r>
    <r>
      <rPr>
        <sz val="9"/>
        <color theme="1"/>
        <rFont val="Calibri"/>
        <family val="2"/>
        <charset val="238"/>
        <scheme val="minor"/>
      </rPr>
      <t xml:space="preserve"> ……………...............…..….. (nazwa stacji) zlokalizowanej przy ul.  ……………………………......... w ………………….………………</t>
    </r>
  </si>
  <si>
    <r>
      <t xml:space="preserve">Dodatkowe informacje:
Usługę stanowiącą przedmiot zamówienia będę świadczył w Stacji Obsługi </t>
    </r>
    <r>
      <rPr>
        <sz val="9"/>
        <color rgb="FFFF0000"/>
        <rFont val="Calibri"/>
        <family val="2"/>
        <charset val="238"/>
        <scheme val="minor"/>
      </rPr>
      <t xml:space="preserve">Skoda i Peugeot </t>
    </r>
    <r>
      <rPr>
        <sz val="9"/>
        <color theme="1"/>
        <rFont val="Calibri"/>
        <family val="2"/>
        <charset val="238"/>
        <scheme val="minor"/>
      </rPr>
      <t>……………...............…..….. (nazwa stacji) zlokalizowanej przy ul.  ……………………………......... w ………………….………………</t>
    </r>
  </si>
  <si>
    <r>
      <t xml:space="preserve">Cena jednostkowa za 1 roboczogodzinę netto </t>
    </r>
    <r>
      <rPr>
        <sz val="9"/>
        <color rgb="FF000000"/>
        <rFont val="Calibri"/>
        <family val="2"/>
        <charset val="238"/>
      </rPr>
      <t>(zł)</t>
    </r>
  </si>
  <si>
    <t>Wartość brutto (zł)</t>
  </si>
  <si>
    <t>Wartość netto za roboczogodziny (zł)</t>
  </si>
  <si>
    <t>Podatek VAT 
(%)</t>
  </si>
  <si>
    <t>Wartość netto po rabacie (zł)</t>
  </si>
  <si>
    <t>Przewidywany koszt części zamiennych i podzespołów w okresie 12 miesięcy</t>
  </si>
  <si>
    <t>7 
RAZEM z kol. 4+6</t>
  </si>
  <si>
    <t>8 
RAZEM z kol. 5+7</t>
  </si>
  <si>
    <t>Wartość netto (zł)**</t>
  </si>
  <si>
    <t>Tabela 1 - Przewidywana wartość brutto - przewidywany koszt usług serwisowych (przeglądy okresowe, naprawy) w okresie 12 miesięcy</t>
  </si>
  <si>
    <t>Tabela 2 - Przewidywana wartość brutto (po rabacie) - przewidywany koszt części zamiennych i podzespołów w okresie 12 miesięcy</t>
  </si>
  <si>
    <t xml:space="preserve">UWAGA:
1. Zamawiający zaleca przed podpisaniem zapisanie dokumentu w formacie .pdf
2. Kwalifikowany podpis elektroniczny, podpis zaufany lub podpis osobisty Wykonawcy (każdego z Wykonawców występujących wspólnie)/ osoby (osób) uprawnionej (uprawnionych) do reprezentowania Wykonawcy.						
						</t>
  </si>
  <si>
    <t>Tabela 3: Cena brutto za całość zamówienia w zakresie Części 9</t>
  </si>
  <si>
    <t>**Przewidywana wartość netto części zamiennych i podzespołów za okres 12 miesięcy podana w formularzu cenowym ma jedynie charakter informacyjny – została ustalona na podstawie danych z poprzednich lat i służyć będzie wyłącznie do porównania ofert. W żadnym wypadku nie stanowi ze strony Zamawiającego zobowiązania do wykorzystania podanych wartości. Wartością umowy będzie kwota jaką Zamawiający zamierza przeznaczyć na realizację zamówienia.</t>
  </si>
  <si>
    <t>*Przewidywana ilość roboczogodzin za okres 12 miesięcy podana w formularzu cenowym ma jedynie charakter informacyjny – została ustalona na podstawie danych z poprzednich lat i służyć będzie  wyłącznie do porównania ofert. W żadnym wypadku nie stanowi ze strony Zamawiającego zobowiązania do wykorzystania podanych ilości. Wartością umowy będzie kwota jaką Zamawiający zamierza przeznaczyć na realizację zamówienia.</t>
  </si>
  <si>
    <t>2.</t>
  </si>
  <si>
    <t>Tabela 3: Cena brutto za całość zamówienia w zakresie Części 1</t>
  </si>
  <si>
    <t>Łączna cena za wszystkie roboczogodziny, przewidywane części zamienne i podzespoły w okresie 12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</si>
</sst>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vertical="center" wrapText="1"/>
    </xf>
    <xf numFmtId="9" fontId="3" fillId="0" borderId="4" xfId="1" applyFont="1" applyBorder="1" applyAlignment="1">
      <alignment horizontal="center" vertical="center" wrapText="1"/>
    </xf>
    <xf numFmtId="44" fontId="3" fillId="0" borderId="4" xfId="1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4" fillId="4" borderId="4" xfId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4" fontId="2" fillId="3" borderId="8" xfId="0" applyNumberFormat="1" applyFont="1" applyFill="1" applyBorder="1" applyAlignment="1">
      <alignment horizontal="left" vertical="center" wrapText="1"/>
    </xf>
    <xf numFmtId="0" fontId="2" fillId="0" borderId="0" xfId="0" applyFont="1" applyAlignment="1"/>
    <xf numFmtId="0" fontId="4" fillId="0" borderId="13" xfId="0" applyFont="1" applyBorder="1" applyAlignment="1">
      <alignment horizontal="center" vertical="center" wrapText="1"/>
    </xf>
    <xf numFmtId="44" fontId="4" fillId="0" borderId="13" xfId="0" applyNumberFormat="1" applyFont="1" applyFill="1" applyBorder="1" applyAlignment="1">
      <alignment horizontal="center" vertical="center" wrapText="1"/>
    </xf>
    <xf numFmtId="9" fontId="4" fillId="4" borderId="13" xfId="1" applyFont="1" applyFill="1" applyBorder="1" applyAlignment="1">
      <alignment horizontal="center" vertical="center" wrapText="1"/>
    </xf>
    <xf numFmtId="44" fontId="4" fillId="0" borderId="13" xfId="0" applyNumberFormat="1" applyFont="1" applyBorder="1" applyAlignment="1">
      <alignment vertical="center" wrapText="1"/>
    </xf>
    <xf numFmtId="44" fontId="4" fillId="0" borderId="14" xfId="0" applyNumberFormat="1" applyFont="1" applyBorder="1" applyAlignment="1">
      <alignment vertical="center" wrapText="1"/>
    </xf>
    <xf numFmtId="9" fontId="3" fillId="0" borderId="14" xfId="1" applyFont="1" applyBorder="1" applyAlignment="1">
      <alignment horizontal="center" vertical="center" wrapText="1"/>
    </xf>
    <xf numFmtId="44" fontId="3" fillId="0" borderId="14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2" fillId="4" borderId="15" xfId="0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44" fontId="7" fillId="3" borderId="8" xfId="0" applyNumberFormat="1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4" fontId="4" fillId="0" borderId="20" xfId="0" applyNumberFormat="1" applyFont="1" applyBorder="1" applyAlignment="1">
      <alignment vertical="center" wrapText="1"/>
    </xf>
    <xf numFmtId="9" fontId="3" fillId="0" borderId="20" xfId="1" applyFont="1" applyBorder="1" applyAlignment="1">
      <alignment horizontal="center" vertical="center" wrapText="1"/>
    </xf>
    <xf numFmtId="44" fontId="3" fillId="0" borderId="20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64" fontId="2" fillId="4" borderId="15" xfId="0" applyNumberFormat="1" applyFont="1" applyFill="1" applyBorder="1" applyAlignment="1" applyProtection="1">
      <alignment vertical="center" wrapText="1"/>
    </xf>
    <xf numFmtId="3" fontId="2" fillId="0" borderId="0" xfId="0" applyNumberFormat="1" applyFont="1"/>
    <xf numFmtId="4" fontId="2" fillId="0" borderId="0" xfId="0" applyNumberFormat="1" applyFont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4" fontId="3" fillId="0" borderId="18" xfId="0" applyNumberFormat="1" applyFont="1" applyBorder="1" applyAlignment="1">
      <alignment horizontal="center" vertical="center" wrapText="1"/>
    </xf>
    <xf numFmtId="44" fontId="3" fillId="0" borderId="19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08E6-B70B-451C-A2DE-2BE226E46C70}">
  <sheetPr>
    <pageSetUpPr fitToPage="1"/>
  </sheetPr>
  <dimension ref="A1:I26"/>
  <sheetViews>
    <sheetView tabSelected="1" zoomScaleNormal="100" workbookViewId="0">
      <selection activeCell="A4" sqref="A4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4.28515625" style="5" customWidth="1"/>
    <col min="6" max="6" width="17.5703125" style="5" customWidth="1"/>
    <col min="7" max="7" width="13.2851562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ht="14.45" customHeight="1" x14ac:dyDescent="0.2">
      <c r="A3" s="66" t="s">
        <v>17</v>
      </c>
      <c r="B3" s="67"/>
      <c r="C3" s="67"/>
      <c r="D3" s="67"/>
      <c r="E3" s="67"/>
      <c r="F3" s="67"/>
      <c r="G3" s="67"/>
      <c r="H3" s="67"/>
      <c r="I3" s="68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245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9" t="s">
        <v>71</v>
      </c>
      <c r="B12" s="19" t="s">
        <v>9</v>
      </c>
      <c r="C12" s="20">
        <v>50369.18</v>
      </c>
      <c r="D12" s="21"/>
      <c r="E12" s="22">
        <f>ROUND($C$12*D12,2)</f>
        <v>0</v>
      </c>
      <c r="F12" s="23">
        <f>ROUND($C$12-E12,2)</f>
        <v>50369.18</v>
      </c>
      <c r="G12" s="24">
        <v>0.23</v>
      </c>
      <c r="H12" s="25">
        <f>ROUND($F$12*G12,2)</f>
        <v>11584.91</v>
      </c>
      <c r="I12" s="2">
        <f>ROUND(F12+H12,2)</f>
        <v>61954.09</v>
      </c>
    </row>
    <row r="13" spans="1:9" ht="15" customHeight="1" thickBot="1" x14ac:dyDescent="0.25">
      <c r="A13" s="70" t="s">
        <v>72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73</v>
      </c>
      <c r="B14" s="57"/>
      <c r="C14" s="57"/>
      <c r="D14" s="58"/>
      <c r="E14" s="17">
        <f>I8+I12</f>
        <v>61954.09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51" customHeight="1" x14ac:dyDescent="0.2">
      <c r="A17" s="59" t="s">
        <v>29</v>
      </c>
      <c r="B17" s="59"/>
      <c r="C17" s="59"/>
      <c r="D17" s="59"/>
      <c r="E17" s="59"/>
      <c r="F17" s="59"/>
      <c r="G17" s="59"/>
      <c r="H17" s="59"/>
      <c r="I17" s="59"/>
    </row>
    <row r="18" spans="1:9" ht="35.25" customHeight="1" x14ac:dyDescent="0.2">
      <c r="A18" s="44" t="s">
        <v>70</v>
      </c>
      <c r="B18" s="44"/>
      <c r="C18" s="44"/>
      <c r="D18" s="44"/>
      <c r="E18" s="44"/>
      <c r="F18" s="44"/>
      <c r="G18" s="44"/>
      <c r="H18" s="44"/>
      <c r="I18" s="44"/>
    </row>
    <row r="19" spans="1:9" ht="15.95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</row>
    <row r="20" spans="1:9" ht="35.25" customHeight="1" x14ac:dyDescent="0.2">
      <c r="A20" s="44" t="s">
        <v>69</v>
      </c>
      <c r="B20" s="44"/>
      <c r="C20" s="44"/>
      <c r="D20" s="44"/>
      <c r="E20" s="44"/>
      <c r="F20" s="44"/>
      <c r="G20" s="44"/>
      <c r="H20" s="44"/>
      <c r="I20" s="44"/>
    </row>
    <row r="21" spans="1:9" ht="12" customHeight="1" x14ac:dyDescent="0.2">
      <c r="A21" s="39"/>
      <c r="B21" s="39"/>
      <c r="C21" s="39"/>
      <c r="D21" s="39"/>
      <c r="E21" s="39"/>
      <c r="F21" s="39"/>
      <c r="G21" s="39"/>
      <c r="H21" s="39"/>
      <c r="I21" s="39"/>
    </row>
    <row r="23" spans="1:9" x14ac:dyDescent="0.2">
      <c r="A23" s="45" t="s">
        <v>67</v>
      </c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  <row r="25" spans="1:9" x14ac:dyDescent="0.2">
      <c r="A25" s="46"/>
      <c r="B25" s="46"/>
      <c r="C25" s="46"/>
      <c r="D25" s="46"/>
      <c r="E25" s="46"/>
      <c r="F25" s="46"/>
      <c r="G25" s="46"/>
      <c r="H25" s="46"/>
      <c r="I25" s="46"/>
    </row>
    <row r="26" spans="1:9" x14ac:dyDescent="0.2">
      <c r="A26" s="46"/>
      <c r="B26" s="46"/>
      <c r="C26" s="46"/>
      <c r="D26" s="46"/>
      <c r="E26" s="46"/>
      <c r="F26" s="46"/>
      <c r="G26" s="46"/>
      <c r="H26" s="46"/>
      <c r="I26" s="46"/>
    </row>
  </sheetData>
  <mergeCells count="14">
    <mergeCell ref="A1:I1"/>
    <mergeCell ref="A2:I2"/>
    <mergeCell ref="A3:I3"/>
    <mergeCell ref="A9:I9"/>
    <mergeCell ref="A13:E13"/>
    <mergeCell ref="A18:I18"/>
    <mergeCell ref="A20:I20"/>
    <mergeCell ref="A23:I26"/>
    <mergeCell ref="A5:I5"/>
    <mergeCell ref="E6:F6"/>
    <mergeCell ref="E7:F7"/>
    <mergeCell ref="E8:F8"/>
    <mergeCell ref="A14:D14"/>
    <mergeCell ref="A17:I17"/>
  </mergeCells>
  <pageMargins left="0.7" right="0.7" top="0.75" bottom="0.75" header="0.3" footer="0.3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EE16-E508-4CEC-956D-6911FD457D02}">
  <dimension ref="A1:I24"/>
  <sheetViews>
    <sheetView workbookViewId="0">
      <selection activeCell="C12" sqref="C12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23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125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" t="s">
        <v>5</v>
      </c>
      <c r="B12" s="1" t="s">
        <v>9</v>
      </c>
      <c r="C12" s="10">
        <v>25677.22</v>
      </c>
      <c r="D12" s="9"/>
      <c r="E12" s="2">
        <f>ROUND($C$12*D12,2)</f>
        <v>0</v>
      </c>
      <c r="F12" s="2">
        <f>ROUND($C$12-E12,2)</f>
        <v>25677.22</v>
      </c>
      <c r="G12" s="3">
        <v>0.23</v>
      </c>
      <c r="H12" s="4">
        <f>ROUND($F$12*G12,2)</f>
        <v>5905.76</v>
      </c>
      <c r="I12" s="2">
        <f>ROUND(F12+H12,2)</f>
        <v>31582.98</v>
      </c>
    </row>
    <row r="13" spans="1:9" ht="15" customHeight="1" thickBot="1" x14ac:dyDescent="0.25">
      <c r="A13" s="70" t="s">
        <v>44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31582.98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33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28B0-687B-4DD6-BCD4-418283FC69E1}">
  <dimension ref="A1:I24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24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43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" t="s">
        <v>5</v>
      </c>
      <c r="B12" s="1" t="s">
        <v>9</v>
      </c>
      <c r="C12" s="10">
        <v>8864.1299999999992</v>
      </c>
      <c r="D12" s="9"/>
      <c r="E12" s="2">
        <f>ROUND($C$12*D12,2)</f>
        <v>0</v>
      </c>
      <c r="F12" s="2">
        <f>ROUND($C$12-E12,2)</f>
        <v>8864.1299999999992</v>
      </c>
      <c r="G12" s="3">
        <v>0.23</v>
      </c>
      <c r="H12" s="4">
        <f>ROUND($F$12*G12,2)</f>
        <v>2038.75</v>
      </c>
      <c r="I12" s="2">
        <f>ROUND(F12+H12,2)</f>
        <v>10902.88</v>
      </c>
    </row>
    <row r="13" spans="1:9" ht="15" customHeight="1" thickBot="1" x14ac:dyDescent="0.25">
      <c r="A13" s="70" t="s">
        <v>45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10902.88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28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6E87-44EC-446B-8C57-C726E58A95E2}">
  <dimension ref="A1:I24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ht="14.45" customHeight="1" x14ac:dyDescent="0.2">
      <c r="A3" s="66" t="s">
        <v>25</v>
      </c>
      <c r="B3" s="67"/>
      <c r="C3" s="67"/>
      <c r="D3" s="67"/>
      <c r="E3" s="67"/>
      <c r="F3" s="67"/>
      <c r="G3" s="67"/>
      <c r="H3" s="67"/>
      <c r="I3" s="68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80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" t="s">
        <v>5</v>
      </c>
      <c r="B12" s="1" t="s">
        <v>9</v>
      </c>
      <c r="C12" s="10">
        <v>16490.29</v>
      </c>
      <c r="D12" s="9"/>
      <c r="E12" s="2">
        <f>ROUND($C$12*D12,2)</f>
        <v>0</v>
      </c>
      <c r="F12" s="2">
        <f>ROUND($C$12-E12,2)</f>
        <v>16490.29</v>
      </c>
      <c r="G12" s="3">
        <v>0.23</v>
      </c>
      <c r="H12" s="4">
        <f>ROUND($F$12*G12,2)</f>
        <v>3792.77</v>
      </c>
      <c r="I12" s="2">
        <f>ROUND(F12+H12,2)</f>
        <v>20283.060000000001</v>
      </c>
    </row>
    <row r="13" spans="1:9" ht="15" customHeight="1" thickBot="1" x14ac:dyDescent="0.25">
      <c r="A13" s="70" t="s">
        <v>46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20283.060000000001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55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FFBE-6AFB-4960-895F-261996407CB2}">
  <dimension ref="A1:I24"/>
  <sheetViews>
    <sheetView workbookViewId="0">
      <selection activeCell="C12" sqref="C12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ht="14.45" customHeight="1" x14ac:dyDescent="0.2">
      <c r="A3" s="66" t="s">
        <v>26</v>
      </c>
      <c r="B3" s="67"/>
      <c r="C3" s="67"/>
      <c r="D3" s="67"/>
      <c r="E3" s="67"/>
      <c r="F3" s="67"/>
      <c r="G3" s="67"/>
      <c r="H3" s="67"/>
      <c r="I3" s="68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98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" t="s">
        <v>5</v>
      </c>
      <c r="B12" s="1" t="s">
        <v>9</v>
      </c>
      <c r="C12" s="10">
        <v>20217.02</v>
      </c>
      <c r="D12" s="9"/>
      <c r="E12" s="2">
        <f>ROUND($C$12*D12,2)</f>
        <v>0</v>
      </c>
      <c r="F12" s="2">
        <f>ROUND($C$12-E12,2)</f>
        <v>20217.02</v>
      </c>
      <c r="G12" s="3">
        <v>0.23</v>
      </c>
      <c r="H12" s="4">
        <f>ROUND($F$12*G12,2)</f>
        <v>4649.91</v>
      </c>
      <c r="I12" s="2">
        <f>ROUND(F12+H12,2)</f>
        <v>24866.93</v>
      </c>
    </row>
    <row r="13" spans="1:9" ht="15" customHeight="1" thickBot="1" x14ac:dyDescent="0.25">
      <c r="A13" s="70" t="s">
        <v>47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24866.93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34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2FF6-BF83-4050-8B24-15A40DC114D7}">
  <dimension ref="A1:M24"/>
  <sheetViews>
    <sheetView workbookViewId="0">
      <selection activeCell="A4" sqref="A4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13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13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13" ht="14.45" customHeight="1" x14ac:dyDescent="0.2">
      <c r="A3" s="66" t="s">
        <v>27</v>
      </c>
      <c r="B3" s="67"/>
      <c r="C3" s="67"/>
      <c r="D3" s="67"/>
      <c r="E3" s="67"/>
      <c r="F3" s="67"/>
      <c r="G3" s="67"/>
      <c r="H3" s="67"/>
      <c r="I3" s="68"/>
    </row>
    <row r="4" spans="1:13" ht="12.75" thickBot="1" x14ac:dyDescent="0.25"/>
    <row r="5" spans="1:13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13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13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13" ht="37.5" customHeight="1" thickBot="1" x14ac:dyDescent="0.25">
      <c r="A8" s="11" t="s">
        <v>10</v>
      </c>
      <c r="B8" s="13" t="s">
        <v>11</v>
      </c>
      <c r="C8" s="40">
        <v>62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  <c r="M8" s="42"/>
    </row>
    <row r="9" spans="1:13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13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13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13" ht="48" customHeight="1" thickBot="1" x14ac:dyDescent="0.25">
      <c r="A12" s="19" t="s">
        <v>5</v>
      </c>
      <c r="B12" s="19" t="s">
        <v>9</v>
      </c>
      <c r="C12" s="20">
        <v>12688.82</v>
      </c>
      <c r="D12" s="21"/>
      <c r="E12" s="22">
        <f>ROUND($C$12*D12,2)</f>
        <v>0</v>
      </c>
      <c r="F12" s="23">
        <f>ROUND($C$12-E12,2)</f>
        <v>12688.82</v>
      </c>
      <c r="G12" s="24">
        <v>0.23</v>
      </c>
      <c r="H12" s="25">
        <f>ROUND($F$12*G12,2)</f>
        <v>2918.43</v>
      </c>
      <c r="I12" s="2">
        <f>ROUND(F12+H12,2)</f>
        <v>15607.25</v>
      </c>
      <c r="M12" s="43"/>
    </row>
    <row r="13" spans="1:13" ht="15" customHeight="1" thickBot="1" x14ac:dyDescent="0.25">
      <c r="A13" s="70" t="s">
        <v>48</v>
      </c>
      <c r="B13" s="71"/>
      <c r="C13" s="71"/>
      <c r="D13" s="71"/>
      <c r="E13" s="72"/>
      <c r="F13" s="16"/>
      <c r="G13" s="16"/>
      <c r="H13" s="16"/>
      <c r="I13" s="16"/>
    </row>
    <row r="14" spans="1:13" ht="30.95" customHeight="1" thickBot="1" x14ac:dyDescent="0.25">
      <c r="A14" s="56" t="s">
        <v>37</v>
      </c>
      <c r="B14" s="57"/>
      <c r="C14" s="57"/>
      <c r="D14" s="58"/>
      <c r="E14" s="17">
        <f>F8+I12</f>
        <v>15607.25</v>
      </c>
      <c r="F14" s="16"/>
      <c r="G14" s="16"/>
      <c r="H14" s="16"/>
      <c r="I14" s="16"/>
    </row>
    <row r="15" spans="1:13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13" ht="51.6" customHeight="1" x14ac:dyDescent="0.2">
      <c r="A16" s="59" t="s">
        <v>28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DCFB-2248-4F52-8FF3-B29F4397D5BA}">
  <dimension ref="A1:I24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ht="15.6" customHeight="1" x14ac:dyDescent="0.2">
      <c r="A3" s="73" t="s">
        <v>36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42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9" t="s">
        <v>5</v>
      </c>
      <c r="B12" s="19" t="s">
        <v>9</v>
      </c>
      <c r="C12" s="20">
        <v>8631.86</v>
      </c>
      <c r="D12" s="21"/>
      <c r="E12" s="22">
        <f>ROUND($C$12*D12,2)</f>
        <v>0</v>
      </c>
      <c r="F12" s="23">
        <f>ROUND($C$12-E12,2)</f>
        <v>8631.86</v>
      </c>
      <c r="G12" s="24">
        <v>0.23</v>
      </c>
      <c r="H12" s="25">
        <f>ROUND($F$12*G12,2)</f>
        <v>1985.33</v>
      </c>
      <c r="I12" s="2">
        <f>ROUND(F12+H12,2)</f>
        <v>10617.19</v>
      </c>
    </row>
    <row r="13" spans="1:9" ht="15" customHeight="1" thickBot="1" x14ac:dyDescent="0.25">
      <c r="A13" s="70" t="s">
        <v>38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10617.19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49.5" customHeight="1" x14ac:dyDescent="0.2">
      <c r="A16" s="59" t="s">
        <v>35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F944-B9B8-43BF-BF09-EEAF5C9B5752}">
  <dimension ref="A1:I24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18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55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34">
        <v>5</v>
      </c>
      <c r="G11" s="34">
        <v>6</v>
      </c>
      <c r="H11" s="34">
        <v>7</v>
      </c>
      <c r="I11" s="35" t="s">
        <v>15</v>
      </c>
    </row>
    <row r="12" spans="1:9" ht="48" customHeight="1" thickBot="1" x14ac:dyDescent="0.25">
      <c r="A12" s="19" t="s">
        <v>5</v>
      </c>
      <c r="B12" s="19" t="s">
        <v>9</v>
      </c>
      <c r="C12" s="20">
        <v>11267.71</v>
      </c>
      <c r="D12" s="21"/>
      <c r="E12" s="22">
        <f>ROUND($C$12*D12,2)</f>
        <v>0</v>
      </c>
      <c r="F12" s="36">
        <f>ROUND($C$12-E12,2)</f>
        <v>11267.71</v>
      </c>
      <c r="G12" s="37">
        <v>0.23</v>
      </c>
      <c r="H12" s="38">
        <f>ROUND($F$12*G12,2)</f>
        <v>2591.5700000000002</v>
      </c>
      <c r="I12" s="36">
        <f>ROUND(F12+H12,2)</f>
        <v>13859.28</v>
      </c>
    </row>
    <row r="13" spans="1:9" ht="15" customHeight="1" thickBot="1" x14ac:dyDescent="0.25">
      <c r="A13" s="70" t="s">
        <v>49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13859.28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30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7FE4-4DED-4FC1-B042-7FCE8C821DBA}">
  <dimension ref="A1:I24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19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66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9" t="s">
        <v>5</v>
      </c>
      <c r="B12" s="19" t="s">
        <v>9</v>
      </c>
      <c r="C12" s="20">
        <v>13500.94</v>
      </c>
      <c r="D12" s="21"/>
      <c r="E12" s="22">
        <f>ROUND($C$12*D12,2)</f>
        <v>0</v>
      </c>
      <c r="F12" s="23">
        <f>ROUND($C$12-E12,2)</f>
        <v>13500.94</v>
      </c>
      <c r="G12" s="24">
        <v>0.23</v>
      </c>
      <c r="H12" s="25">
        <f>ROUND($F$12*G12,2)</f>
        <v>3105.22</v>
      </c>
      <c r="I12" s="2">
        <f>ROUND(F12+H12,2)</f>
        <v>16606.16</v>
      </c>
    </row>
    <row r="13" spans="1:9" ht="15" customHeight="1" thickBot="1" x14ac:dyDescent="0.25">
      <c r="A13" s="70" t="s">
        <v>39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16606.16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31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8993-824A-4FB7-AE07-8F260C76DE05}">
  <dimension ref="A1:I24"/>
  <sheetViews>
    <sheetView workbookViewId="0">
      <selection activeCell="D12" sqref="D12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20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18</v>
      </c>
      <c r="D8" s="4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9" t="s">
        <v>5</v>
      </c>
      <c r="B12" s="19" t="s">
        <v>9</v>
      </c>
      <c r="C12" s="20">
        <v>3604.51</v>
      </c>
      <c r="D12" s="21"/>
      <c r="E12" s="22">
        <f>ROUND($C$12*D12,2)</f>
        <v>0</v>
      </c>
      <c r="F12" s="23">
        <f>ROUND($C$12-E12,2)</f>
        <v>3604.51</v>
      </c>
      <c r="G12" s="24">
        <v>0.23</v>
      </c>
      <c r="H12" s="25">
        <f>ROUND($F$12*G12,2)</f>
        <v>829.04</v>
      </c>
      <c r="I12" s="2">
        <f>ROUND(F12+H12,2)</f>
        <v>4433.55</v>
      </c>
    </row>
    <row r="13" spans="1:9" ht="15" customHeight="1" thickBot="1" x14ac:dyDescent="0.25">
      <c r="A13" s="70" t="s">
        <v>40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4433.55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28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B4B3-DD20-4FBB-B963-392A9D1F9DFF}">
  <dimension ref="A1:I24"/>
  <sheetViews>
    <sheetView workbookViewId="0">
      <selection activeCell="C12" sqref="C12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9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66" t="s">
        <v>52</v>
      </c>
      <c r="B3" s="67"/>
      <c r="C3" s="67"/>
      <c r="D3" s="67"/>
      <c r="E3" s="67"/>
      <c r="F3" s="67"/>
      <c r="G3" s="67"/>
      <c r="H3" s="67"/>
      <c r="I3" s="68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159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9" t="s">
        <v>5</v>
      </c>
      <c r="B12" s="19" t="s">
        <v>9</v>
      </c>
      <c r="C12" s="20">
        <v>32782.44</v>
      </c>
      <c r="D12" s="21"/>
      <c r="E12" s="22">
        <f>ROUND($C$12*D12,2)</f>
        <v>0</v>
      </c>
      <c r="F12" s="23">
        <f>ROUND($C$12-E12,2)</f>
        <v>32782.44</v>
      </c>
      <c r="G12" s="24">
        <v>0.23</v>
      </c>
      <c r="H12" s="25">
        <f>ROUND($F$12*G12,2)</f>
        <v>7539.96</v>
      </c>
      <c r="I12" s="2">
        <f>ROUND(F12+H12,2)</f>
        <v>40322.400000000001</v>
      </c>
    </row>
    <row r="13" spans="1:9" ht="15" customHeight="1" thickBot="1" x14ac:dyDescent="0.25">
      <c r="A13" s="70" t="s">
        <v>41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40322.400000000001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51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370A-4A41-4828-8041-6C726B572E58}">
  <dimension ref="A1:I24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53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34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9" t="s">
        <v>5</v>
      </c>
      <c r="B12" s="19" t="s">
        <v>9</v>
      </c>
      <c r="C12" s="20">
        <v>6897.95</v>
      </c>
      <c r="D12" s="21"/>
      <c r="E12" s="22">
        <f>ROUND($C$12*D12,2)</f>
        <v>0</v>
      </c>
      <c r="F12" s="23">
        <f>ROUND($C$12-E12,2)</f>
        <v>6897.95</v>
      </c>
      <c r="G12" s="24">
        <v>0.23</v>
      </c>
      <c r="H12" s="25">
        <f>ROUND($F$12*G12,2)</f>
        <v>1586.53</v>
      </c>
      <c r="I12" s="2">
        <f>ROUND(F12+H12,2)</f>
        <v>8484.48</v>
      </c>
    </row>
    <row r="13" spans="1:9" ht="15" customHeight="1" thickBot="1" x14ac:dyDescent="0.25">
      <c r="A13" s="70" t="s">
        <v>42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8484.48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54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A5:I5"/>
    <mergeCell ref="E6:F6"/>
    <mergeCell ref="E7:F7"/>
    <mergeCell ref="E8:F8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FC19-6BAB-4E55-B682-9B0FC6DB01C6}">
  <dimension ref="A1:I24"/>
  <sheetViews>
    <sheetView workbookViewId="0">
      <selection activeCell="A9" sqref="A9:I9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1.85546875" style="5" customWidth="1"/>
    <col min="6" max="6" width="17.57031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21</v>
      </c>
      <c r="B3" s="74"/>
      <c r="C3" s="74"/>
      <c r="D3" s="74"/>
      <c r="E3" s="74"/>
      <c r="F3" s="74"/>
      <c r="G3" s="74"/>
      <c r="H3" s="74"/>
      <c r="I3" s="75"/>
    </row>
    <row r="4" spans="1:9" ht="12.75" customHeight="1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196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12</v>
      </c>
      <c r="D10" s="7" t="s">
        <v>7</v>
      </c>
      <c r="E10" s="7" t="s">
        <v>14</v>
      </c>
      <c r="F10" s="7" t="s">
        <v>13</v>
      </c>
      <c r="G10" s="6" t="s">
        <v>3</v>
      </c>
      <c r="H10" s="6" t="s">
        <v>0</v>
      </c>
      <c r="I10" s="6" t="s">
        <v>8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15</v>
      </c>
    </row>
    <row r="12" spans="1:9" ht="48" customHeight="1" thickBot="1" x14ac:dyDescent="0.25">
      <c r="A12" s="1" t="s">
        <v>5</v>
      </c>
      <c r="B12" s="1" t="s">
        <v>9</v>
      </c>
      <c r="C12" s="10">
        <v>40328</v>
      </c>
      <c r="D12" s="9"/>
      <c r="E12" s="2">
        <f>ROUND($C$12*D12,2)</f>
        <v>0</v>
      </c>
      <c r="F12" s="2">
        <f>ROUND($C$12-E12,2)</f>
        <v>40328</v>
      </c>
      <c r="G12" s="3">
        <v>0.23</v>
      </c>
      <c r="H12" s="4">
        <f>ROUND($F$12*G12,2)</f>
        <v>9275.44</v>
      </c>
      <c r="I12" s="2">
        <f>ROUND(F12+H12,2)</f>
        <v>49603.44</v>
      </c>
    </row>
    <row r="13" spans="1:9" ht="15" customHeight="1" thickBot="1" x14ac:dyDescent="0.25">
      <c r="A13" s="70" t="s">
        <v>43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56" t="s">
        <v>37</v>
      </c>
      <c r="B14" s="57"/>
      <c r="C14" s="57"/>
      <c r="D14" s="58"/>
      <c r="E14" s="17">
        <f>F8+I12</f>
        <v>49603.44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28</v>
      </c>
      <c r="B16" s="59"/>
      <c r="C16" s="59"/>
      <c r="D16" s="59"/>
      <c r="E16" s="59"/>
      <c r="F16" s="59"/>
      <c r="G16" s="59"/>
      <c r="H16" s="59"/>
      <c r="I16" s="59"/>
    </row>
    <row r="17" spans="1:9" ht="35.25" customHeight="1" x14ac:dyDescent="0.2">
      <c r="A17" s="44" t="s">
        <v>70</v>
      </c>
      <c r="B17" s="44"/>
      <c r="C17" s="44"/>
      <c r="D17" s="44"/>
      <c r="E17" s="44"/>
      <c r="F17" s="44"/>
      <c r="G17" s="44"/>
      <c r="H17" s="44"/>
      <c r="I17" s="44"/>
    </row>
    <row r="18" spans="1:9" ht="15.9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ht="35.25" customHeight="1" x14ac:dyDescent="0.2">
      <c r="A19" s="44" t="s">
        <v>69</v>
      </c>
      <c r="B19" s="44"/>
      <c r="C19" s="44"/>
      <c r="D19" s="44"/>
      <c r="E19" s="44"/>
      <c r="F19" s="44"/>
      <c r="G19" s="44"/>
      <c r="H19" s="44"/>
      <c r="I19" s="44"/>
    </row>
    <row r="21" spans="1:9" x14ac:dyDescent="0.2">
      <c r="A21" s="45" t="s">
        <v>67</v>
      </c>
      <c r="B21" s="46"/>
      <c r="C21" s="46"/>
      <c r="D21" s="46"/>
      <c r="E21" s="46"/>
      <c r="F21" s="46"/>
      <c r="G21" s="46"/>
      <c r="H21" s="46"/>
      <c r="I21" s="46"/>
    </row>
    <row r="22" spans="1:9" x14ac:dyDescent="0.2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14">
    <mergeCell ref="A17:I17"/>
    <mergeCell ref="A19:I19"/>
    <mergeCell ref="A21:I24"/>
    <mergeCell ref="E7:F7"/>
    <mergeCell ref="E8:F8"/>
    <mergeCell ref="A5:I5"/>
    <mergeCell ref="E6:F6"/>
    <mergeCell ref="A14:D14"/>
    <mergeCell ref="A16:I16"/>
    <mergeCell ref="A1:I1"/>
    <mergeCell ref="A2:I2"/>
    <mergeCell ref="A3:I3"/>
    <mergeCell ref="A9:I9"/>
    <mergeCell ref="A13:E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0496-1959-4261-9979-4CE393221CB4}">
  <dimension ref="A1:I25"/>
  <sheetViews>
    <sheetView workbookViewId="0">
      <selection activeCell="C8" sqref="C8"/>
    </sheetView>
  </sheetViews>
  <sheetFormatPr defaultColWidth="9.140625" defaultRowHeight="12" x14ac:dyDescent="0.2"/>
  <cols>
    <col min="1" max="1" width="6.140625" style="5" customWidth="1"/>
    <col min="2" max="2" width="24.140625" style="5" customWidth="1"/>
    <col min="3" max="3" width="12.5703125" style="5" customWidth="1"/>
    <col min="4" max="4" width="19.42578125" style="5" customWidth="1"/>
    <col min="5" max="5" width="12.7109375" style="5" customWidth="1"/>
    <col min="6" max="6" width="13.28515625" style="5" customWidth="1"/>
    <col min="7" max="7" width="11.7109375" style="5" customWidth="1"/>
    <col min="8" max="8" width="13.7109375" style="5" customWidth="1"/>
    <col min="9" max="9" width="15.42578125" style="5" customWidth="1"/>
    <col min="10" max="16384" width="9.140625" style="5"/>
  </cols>
  <sheetData>
    <row r="1" spans="1:9" x14ac:dyDescent="0.2">
      <c r="A1" s="60" t="s">
        <v>50</v>
      </c>
      <c r="B1" s="61"/>
      <c r="C1" s="61"/>
      <c r="D1" s="61"/>
      <c r="E1" s="61"/>
      <c r="F1" s="61"/>
      <c r="G1" s="61"/>
      <c r="H1" s="61"/>
      <c r="I1" s="62"/>
    </row>
    <row r="2" spans="1:9" x14ac:dyDescent="0.2">
      <c r="A2" s="63" t="s">
        <v>16</v>
      </c>
      <c r="B2" s="64"/>
      <c r="C2" s="64"/>
      <c r="D2" s="64"/>
      <c r="E2" s="64"/>
      <c r="F2" s="64"/>
      <c r="G2" s="64"/>
      <c r="H2" s="64"/>
      <c r="I2" s="65"/>
    </row>
    <row r="3" spans="1:9" x14ac:dyDescent="0.2">
      <c r="A3" s="76" t="s">
        <v>22</v>
      </c>
      <c r="B3" s="74"/>
      <c r="C3" s="74"/>
      <c r="D3" s="74"/>
      <c r="E3" s="74"/>
      <c r="F3" s="74"/>
      <c r="G3" s="74"/>
      <c r="H3" s="74"/>
      <c r="I3" s="75"/>
    </row>
    <row r="4" spans="1:9" ht="12.75" thickBot="1" x14ac:dyDescent="0.25"/>
    <row r="5" spans="1:9" ht="12.75" thickBot="1" x14ac:dyDescent="0.25">
      <c r="A5" s="47" t="s">
        <v>65</v>
      </c>
      <c r="B5" s="48"/>
      <c r="C5" s="48"/>
      <c r="D5" s="48"/>
      <c r="E5" s="48"/>
      <c r="F5" s="48"/>
      <c r="G5" s="48"/>
      <c r="H5" s="48"/>
      <c r="I5" s="49"/>
    </row>
    <row r="6" spans="1:9" ht="48.75" customHeight="1" thickBot="1" x14ac:dyDescent="0.25">
      <c r="A6" s="28" t="s">
        <v>1</v>
      </c>
      <c r="B6" s="29" t="s">
        <v>2</v>
      </c>
      <c r="C6" s="29" t="s">
        <v>6</v>
      </c>
      <c r="D6" s="30" t="s">
        <v>56</v>
      </c>
      <c r="E6" s="50" t="s">
        <v>58</v>
      </c>
      <c r="F6" s="51"/>
      <c r="G6" s="29" t="s">
        <v>59</v>
      </c>
      <c r="H6" s="29" t="s">
        <v>0</v>
      </c>
      <c r="I6" s="29" t="s">
        <v>57</v>
      </c>
    </row>
    <row r="7" spans="1:9" ht="24.75" thickBot="1" x14ac:dyDescent="0.25">
      <c r="A7" s="11" t="s">
        <v>4</v>
      </c>
      <c r="B7" s="12">
        <v>1</v>
      </c>
      <c r="C7" s="12">
        <v>2</v>
      </c>
      <c r="D7" s="27">
        <v>3</v>
      </c>
      <c r="E7" s="52">
        <v>4</v>
      </c>
      <c r="F7" s="53"/>
      <c r="G7" s="12">
        <v>5</v>
      </c>
      <c r="H7" s="12">
        <v>6</v>
      </c>
      <c r="I7" s="11" t="s">
        <v>62</v>
      </c>
    </row>
    <row r="8" spans="1:9" ht="37.5" customHeight="1" thickBot="1" x14ac:dyDescent="0.25">
      <c r="A8" s="11" t="s">
        <v>10</v>
      </c>
      <c r="B8" s="13" t="s">
        <v>11</v>
      </c>
      <c r="C8" s="40">
        <v>135</v>
      </c>
      <c r="D8" s="31"/>
      <c r="E8" s="54">
        <f>ROUND(C8*D8,2)</f>
        <v>0</v>
      </c>
      <c r="F8" s="55"/>
      <c r="G8" s="14">
        <v>0.23</v>
      </c>
      <c r="H8" s="4">
        <f>ROUND($E$8*G8,2)</f>
        <v>0</v>
      </c>
      <c r="I8" s="2">
        <f>ROUND(E8+H8,2)</f>
        <v>0</v>
      </c>
    </row>
    <row r="9" spans="1:9" ht="12.75" thickBot="1" x14ac:dyDescent="0.25">
      <c r="A9" s="69" t="s">
        <v>66</v>
      </c>
      <c r="B9" s="69"/>
      <c r="C9" s="69"/>
      <c r="D9" s="69"/>
      <c r="E9" s="69"/>
      <c r="F9" s="69"/>
      <c r="G9" s="69"/>
      <c r="H9" s="69"/>
      <c r="I9" s="69"/>
    </row>
    <row r="10" spans="1:9" s="15" customFormat="1" ht="39.950000000000003" customHeight="1" thickBot="1" x14ac:dyDescent="0.3">
      <c r="A10" s="8" t="s">
        <v>1</v>
      </c>
      <c r="B10" s="6" t="s">
        <v>2</v>
      </c>
      <c r="C10" s="7" t="s">
        <v>64</v>
      </c>
      <c r="D10" s="7" t="s">
        <v>7</v>
      </c>
      <c r="E10" s="7" t="s">
        <v>14</v>
      </c>
      <c r="F10" s="7" t="s">
        <v>60</v>
      </c>
      <c r="G10" s="6" t="s">
        <v>3</v>
      </c>
      <c r="H10" s="6" t="s">
        <v>0</v>
      </c>
      <c r="I10" s="6" t="s">
        <v>57</v>
      </c>
    </row>
    <row r="11" spans="1:9" ht="24.75" thickBot="1" x14ac:dyDescent="0.25">
      <c r="A11" s="11" t="s">
        <v>4</v>
      </c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1" t="s">
        <v>63</v>
      </c>
    </row>
    <row r="12" spans="1:9" ht="48" customHeight="1" thickBot="1" x14ac:dyDescent="0.25">
      <c r="A12" s="1" t="s">
        <v>5</v>
      </c>
      <c r="B12" s="1" t="s">
        <v>61</v>
      </c>
      <c r="C12" s="10">
        <v>27748.58</v>
      </c>
      <c r="D12" s="9"/>
      <c r="E12" s="2">
        <f>ROUND($C$12*D12,2)</f>
        <v>0</v>
      </c>
      <c r="F12" s="2">
        <f>ROUND($C$12-E12,2)</f>
        <v>27748.58</v>
      </c>
      <c r="G12" s="3">
        <v>0.23</v>
      </c>
      <c r="H12" s="4">
        <f>ROUND($F$12*G12,2)</f>
        <v>6382.17</v>
      </c>
      <c r="I12" s="2">
        <f>ROUND(F12+H12,2)</f>
        <v>34130.75</v>
      </c>
    </row>
    <row r="13" spans="1:9" ht="15" customHeight="1" thickBot="1" x14ac:dyDescent="0.25">
      <c r="A13" s="70" t="s">
        <v>68</v>
      </c>
      <c r="B13" s="71"/>
      <c r="C13" s="71"/>
      <c r="D13" s="71"/>
      <c r="E13" s="72"/>
      <c r="F13" s="16"/>
      <c r="G13" s="16"/>
      <c r="H13" s="16"/>
      <c r="I13" s="16"/>
    </row>
    <row r="14" spans="1:9" ht="30.95" customHeight="1" thickBot="1" x14ac:dyDescent="0.25">
      <c r="A14" s="77" t="s">
        <v>37</v>
      </c>
      <c r="B14" s="78"/>
      <c r="C14" s="78"/>
      <c r="D14" s="79"/>
      <c r="E14" s="33">
        <f>I8+I12</f>
        <v>34130.75</v>
      </c>
      <c r="F14" s="16"/>
      <c r="G14" s="16"/>
      <c r="H14" s="16"/>
      <c r="I14" s="16"/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51.6" customHeight="1" x14ac:dyDescent="0.2">
      <c r="A16" s="59" t="s">
        <v>32</v>
      </c>
      <c r="B16" s="59"/>
      <c r="C16" s="59"/>
      <c r="D16" s="59"/>
      <c r="E16" s="59"/>
      <c r="F16" s="59"/>
      <c r="G16" s="59"/>
      <c r="H16" s="59"/>
      <c r="I16" s="59"/>
    </row>
    <row r="17" spans="1:9" ht="16.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</row>
    <row r="18" spans="1:9" ht="35.25" customHeight="1" x14ac:dyDescent="0.2">
      <c r="A18" s="44" t="s">
        <v>70</v>
      </c>
      <c r="B18" s="44"/>
      <c r="C18" s="44"/>
      <c r="D18" s="44"/>
      <c r="E18" s="44"/>
      <c r="F18" s="44"/>
      <c r="G18" s="44"/>
      <c r="H18" s="44"/>
      <c r="I18" s="44"/>
    </row>
    <row r="19" spans="1:9" ht="15.95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</row>
    <row r="20" spans="1:9" ht="35.25" customHeight="1" x14ac:dyDescent="0.2">
      <c r="A20" s="44" t="s">
        <v>69</v>
      </c>
      <c r="B20" s="44"/>
      <c r="C20" s="44"/>
      <c r="D20" s="44"/>
      <c r="E20" s="44"/>
      <c r="F20" s="44"/>
      <c r="G20" s="44"/>
      <c r="H20" s="44"/>
      <c r="I20" s="44"/>
    </row>
    <row r="22" spans="1:9" x14ac:dyDescent="0.2">
      <c r="A22" s="45" t="s">
        <v>67</v>
      </c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">
      <c r="A24" s="46"/>
      <c r="B24" s="46"/>
      <c r="C24" s="46"/>
      <c r="D24" s="46"/>
      <c r="E24" s="46"/>
      <c r="F24" s="46"/>
      <c r="G24" s="46"/>
      <c r="H24" s="46"/>
      <c r="I24" s="46"/>
    </row>
    <row r="25" spans="1:9" x14ac:dyDescent="0.2">
      <c r="A25" s="46"/>
      <c r="B25" s="46"/>
      <c r="C25" s="46"/>
      <c r="D25" s="46"/>
      <c r="E25" s="46"/>
      <c r="F25" s="46"/>
      <c r="G25" s="46"/>
      <c r="H25" s="46"/>
      <c r="I25" s="46"/>
    </row>
  </sheetData>
  <mergeCells count="14">
    <mergeCell ref="A20:I20"/>
    <mergeCell ref="A14:D14"/>
    <mergeCell ref="A16:I16"/>
    <mergeCell ref="A22:I25"/>
    <mergeCell ref="A1:I1"/>
    <mergeCell ref="A2:I2"/>
    <mergeCell ref="A3:I3"/>
    <mergeCell ref="A9:I9"/>
    <mergeCell ref="A13:E13"/>
    <mergeCell ref="E6:F6"/>
    <mergeCell ref="E7:F7"/>
    <mergeCell ref="E8:F8"/>
    <mergeCell ref="A5:I5"/>
    <mergeCell ref="A18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</vt:vector>
  </TitlesOfParts>
  <Company>Transportowy Dozor Techniczny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Waszczuk</dc:creator>
  <cp:lastModifiedBy>Marcin Karecki</cp:lastModifiedBy>
  <cp:lastPrinted>2025-05-21T10:22:25Z</cp:lastPrinted>
  <dcterms:created xsi:type="dcterms:W3CDTF">2023-05-18T11:20:46Z</dcterms:created>
  <dcterms:modified xsi:type="dcterms:W3CDTF">2026-08-11T09:01:03Z</dcterms:modified>
</cp:coreProperties>
</file>