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don.katarzyna\Desktop\Zlecenia1\SPMZOZ Remont\"/>
    </mc:Choice>
  </mc:AlternateContent>
  <xr:revisionPtr revIDLastSave="0" documentId="13_ncr:1_{55226BBA-7A83-48BF-9915-80DFAD3F7174}" xr6:coauthVersionLast="47" xr6:coauthVersionMax="47" xr10:uidLastSave="{00000000-0000-0000-0000-000000000000}"/>
  <bookViews>
    <workbookView xWindow="2730" yWindow="810" windowWidth="16980" windowHeight="14670" xr2:uid="{00000000-000D-0000-FFFF-FFFF00000000}"/>
  </bookViews>
  <sheets>
    <sheet name="Kosztorys uproszczony" sheetId="1" r:id="rId1"/>
  </sheets>
  <definedNames>
    <definedName name="_xlnm.Print_Titles" localSheetId="0">'Kosztorys uproszczony'!$1:$6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1" l="1"/>
  <c r="H81" i="1"/>
  <c r="H101" i="1"/>
  <c r="H99" i="1"/>
  <c r="H98" i="1"/>
  <c r="H100" i="1" s="1"/>
  <c r="H90" i="1"/>
  <c r="H91" i="1"/>
  <c r="H92" i="1"/>
  <c r="H93" i="1"/>
  <c r="H94" i="1"/>
  <c r="H95" i="1"/>
  <c r="H89" i="1"/>
  <c r="H84" i="1"/>
  <c r="H83" i="1"/>
  <c r="H80" i="1"/>
  <c r="H79" i="1"/>
  <c r="H71" i="1"/>
  <c r="H72" i="1"/>
  <c r="H73" i="1"/>
  <c r="H74" i="1"/>
  <c r="H75" i="1"/>
  <c r="H76" i="1"/>
  <c r="H70" i="1"/>
  <c r="H58" i="1"/>
  <c r="H59" i="1"/>
  <c r="H60" i="1"/>
  <c r="H61" i="1"/>
  <c r="H62" i="1"/>
  <c r="H63" i="1"/>
  <c r="H64" i="1"/>
  <c r="H65" i="1"/>
  <c r="H66" i="1"/>
  <c r="H67" i="1"/>
  <c r="H57" i="1"/>
  <c r="H50" i="1"/>
  <c r="H51" i="1"/>
  <c r="H52" i="1"/>
  <c r="H53" i="1"/>
  <c r="H54" i="1"/>
  <c r="H49" i="1"/>
  <c r="H44" i="1"/>
  <c r="H43" i="1"/>
  <c r="H45" i="1" s="1"/>
  <c r="H40" i="1"/>
  <c r="H39" i="1"/>
  <c r="H41" i="1" s="1"/>
  <c r="H31" i="1"/>
  <c r="H32" i="1"/>
  <c r="H33" i="1"/>
  <c r="H34" i="1"/>
  <c r="H35" i="1"/>
  <c r="H36" i="1"/>
  <c r="H30" i="1"/>
  <c r="H18" i="1"/>
  <c r="H19" i="1"/>
  <c r="H20" i="1"/>
  <c r="H21" i="1"/>
  <c r="H22" i="1"/>
  <c r="H23" i="1"/>
  <c r="H24" i="1"/>
  <c r="H25" i="1"/>
  <c r="H26" i="1"/>
  <c r="H27" i="1"/>
  <c r="H17" i="1"/>
  <c r="H11" i="1"/>
  <c r="H12" i="1"/>
  <c r="H13" i="1"/>
  <c r="H14" i="1"/>
  <c r="H10" i="1"/>
  <c r="H9" i="1"/>
  <c r="H96" i="1" l="1"/>
  <c r="H85" i="1"/>
  <c r="H68" i="1"/>
  <c r="H55" i="1"/>
  <c r="H37" i="1"/>
  <c r="H28" i="1"/>
  <c r="H15" i="1"/>
  <c r="H86" i="1" l="1"/>
  <c r="H46" i="1"/>
  <c r="H102" i="1" l="1"/>
  <c r="H103" i="1" s="1"/>
  <c r="H104" i="1" s="1"/>
</calcChain>
</file>

<file path=xl/sharedStrings.xml><?xml version="1.0" encoding="utf-8"?>
<sst xmlns="http://schemas.openxmlformats.org/spreadsheetml/2006/main" count="306" uniqueCount="169">
  <si>
    <t>Nr</t>
  </si>
  <si>
    <t>Podstawa</t>
  </si>
  <si>
    <t>Opis robót</t>
  </si>
  <si>
    <t>Jm</t>
  </si>
  <si>
    <t>Ilość</t>
  </si>
  <si>
    <t>Cena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</si>
  <si>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</si>
  <si>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</si>
  <si>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</si>
  <si>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</si>
  <si>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</si>
  <si>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</si>
  <si>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</si>
  <si>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</si>
  <si>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</si>
  <si>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</si>
  <si>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 I piętro</t>
  </si>
  <si>
    <t>1.1 Posadzka</t>
  </si>
  <si>
    <t xml:space="preserve">KNR 4-01 0811/07  </t>
  </si>
  <si>
    <t>Rozebranie posadzek z płytek z kamieni sztucznych na zaprawie cementowej</t>
  </si>
  <si>
    <t>m2</t>
  </si>
  <si>
    <t>Rozebranie posadzek z płytek z kamieni sztucznych na zaprawie cementowej -rozebranie cokolików</t>
  </si>
  <si>
    <t xml:space="preserve">NNRNKB 7 1134/01.1  </t>
  </si>
  <si>
    <t>Gruntowanie preparatami gruntującymi CERESIT CT 17 powierzchni poziomych</t>
  </si>
  <si>
    <t xml:space="preserve">KNR 2-02 1102/01  </t>
  </si>
  <si>
    <t>Warstwy wyrównawcze z zaprawy cementowej grubości 20mm pod posadzki zatarte na ostro</t>
  </si>
  <si>
    <t xml:space="preserve">NNRNKB 7 1130/02.2  </t>
  </si>
  <si>
    <t>Warstwy wyrównujące i wygładzające z zaprawy samopoziomującej o grubości 5mm wykonywane w pomieszczeniach o powierzchni ponad 8m2 (zaprawa CERESIT CN-72 - sucha mieszanka)</t>
  </si>
  <si>
    <t xml:space="preserve">KNNR 2 1206/02.2  </t>
  </si>
  <si>
    <t>Posadzki z tworzyw sztucznych z wykładziny rulonowej bez warstwy izolacyjnej wraz z cokołem.</t>
  </si>
  <si>
    <t>Posadzka</t>
  </si>
  <si>
    <t>1.2 Wymiana stolarki drzwiowej</t>
  </si>
  <si>
    <t xml:space="preserve">KNR-W 4-01 0212/05  </t>
  </si>
  <si>
    <t>Ręczna rozbiórka elementów konstrukcji betonowych zbrojonych - demontaz nadproży</t>
  </si>
  <si>
    <t>m3</t>
  </si>
  <si>
    <t xml:space="preserve">KNR-W 4-01 0347/06  </t>
  </si>
  <si>
    <t>Wykucie gniazd dla belek stalowych o głębokości 2 cegieł w ścianach na zaprawie cementowej</t>
  </si>
  <si>
    <t>gniazdo</t>
  </si>
  <si>
    <t xml:space="preserve">NNRNKB 2 0160/01  </t>
  </si>
  <si>
    <t>Ułożenie nadproży prefabrykowanych - 20kpl</t>
  </si>
  <si>
    <t>m</t>
  </si>
  <si>
    <t>10</t>
  </si>
  <si>
    <t xml:space="preserve">KNR 4-01 0354/04  </t>
  </si>
  <si>
    <t>Wykucie z muru ościeżnic drewnianych o powierzchni do 2m2</t>
  </si>
  <si>
    <t>szt</t>
  </si>
  <si>
    <t>11</t>
  </si>
  <si>
    <t xml:space="preserve">KNR 4-01 0349/02  </t>
  </si>
  <si>
    <t>Rozebranie ścian, filarów, kolumn wykonanych z cegieł na zaprawie cementowo-wapiennej</t>
  </si>
  <si>
    <t>12</t>
  </si>
  <si>
    <t xml:space="preserve">KNR-W 4-01 0704/02  </t>
  </si>
  <si>
    <t>Gruntowanie powierzchni ceglanych, betonowych lub z płyt wiórowych na ścianach i stropach</t>
  </si>
  <si>
    <t>13</t>
  </si>
  <si>
    <t xml:space="preserve">KNR-W 4-01 0711/02.1  </t>
  </si>
  <si>
    <t>Uzupełnienie tynków wewnętrznych zwykłych kategorii III na ścianach płaskich i słupach prostokątnych na podłożach z cegły, pustaków ceramicznych, gazo i pianobetonów, tynk z zaprawy cementowo-wapiennej powierzchni otynkowanej w jednym miejscu do 2m2</t>
  </si>
  <si>
    <t>14</t>
  </si>
  <si>
    <t xml:space="preserve">KNR-W 4-01 0322/02  </t>
  </si>
  <si>
    <t>Obsadzenie w ścianach z cegieł ościeżnic o powierzchni otworu do 2,0m2</t>
  </si>
  <si>
    <t>15</t>
  </si>
  <si>
    <t xml:space="preserve">KNR 0-17 2609/08  </t>
  </si>
  <si>
    <t>Ochrona narożników wypukłych kątownikiem metalowym</t>
  </si>
  <si>
    <t>16</t>
  </si>
  <si>
    <t xml:space="preserve">KNR-W 2-02 1022/01  </t>
  </si>
  <si>
    <t>Skrzydła drzwiowe płytowe wewnętrzne pełne, jednoskrzydłowe, fabrycznie wykończone  klamki, szyldy-akustyczne 32dB</t>
  </si>
  <si>
    <t>17</t>
  </si>
  <si>
    <t>Skrzydła drzwiowe płytowe wewnętrzne pełne, jednoskrzydłowe, fabrycznie wykończone klamki, szyldy -zwykłe</t>
  </si>
  <si>
    <t>Wymiana stolarki drzwiowej</t>
  </si>
  <si>
    <t>1.3 Malowanie ścian</t>
  </si>
  <si>
    <t>18</t>
  </si>
  <si>
    <t xml:space="preserve">KNP 4 0207/02.1  </t>
  </si>
  <si>
    <t>Przecieranie starych tynków na ścianie bez zeskrobania farby i zdzierania tapet - przetarcie lamperii papierem ściernym</t>
  </si>
  <si>
    <t>19</t>
  </si>
  <si>
    <t xml:space="preserve">NNRNKB 7 1134/02.1  </t>
  </si>
  <si>
    <t>Gruntowanie preparatami gruntującymi CERESIT CT 17 powierzchni pionowych - grunt tynkarski lamperia</t>
  </si>
  <si>
    <t>20</t>
  </si>
  <si>
    <t>Gruntowanie preparatami gruntującymi CERESIT CT 17 powierzchni pionowych - powyżej lamperi</t>
  </si>
  <si>
    <t>21</t>
  </si>
  <si>
    <t>Gruntowanie preparatami gruntującymi CERESIT CT 17 powierzchni poziomych - sufi</t>
  </si>
  <si>
    <t>22</t>
  </si>
  <si>
    <t xml:space="preserve">KNR 2-02 2009/02  </t>
  </si>
  <si>
    <t>Tynki (gładzie) jednowarstwowe wewnętrzne ścian o podłożu z tynku z gipsu szpachlowego wykonywane ręcznie grubości 3mm</t>
  </si>
  <si>
    <t>23</t>
  </si>
  <si>
    <t xml:space="preserve">KNR 2-02 2009/04  </t>
  </si>
  <si>
    <t>Tynki (gładzie) jednowarstwowe wewnętrzne stropów o podłożu z tynku z gipsu szpachlowego wykonywane ręcznie grubości 3mm</t>
  </si>
  <si>
    <t>24</t>
  </si>
  <si>
    <t xml:space="preserve">KNR 2-02 1505/03  </t>
  </si>
  <si>
    <t>Dwukrotne malowanie farbami emulsyjnymi wewnętrznych podłoży gipsowych z gruntowaniem - ściany farba zmywalna, sufit emulsja zwykła</t>
  </si>
  <si>
    <t>Malowanie ścian</t>
  </si>
  <si>
    <t>1.4 Utylizacja odpadów</t>
  </si>
  <si>
    <t>25</t>
  </si>
  <si>
    <t xml:space="preserve">KNR 4-01 0108/14  </t>
  </si>
  <si>
    <t>Wywiezienie gruzu żużlobetonowego samochodami skrzyniowymi na odległość do 1km</t>
  </si>
  <si>
    <t>26</t>
  </si>
  <si>
    <t xml:space="preserve">KNR 4-04 1104/01  </t>
  </si>
  <si>
    <t>Wywiezienie bloków i brył o ciężarze do 50kg na odległość 1km samochodami skrzyniowymi przy ręcznym załadowaniu i wyładowaniu - wywiezienie drzwi i ościeżnic</t>
  </si>
  <si>
    <t>t</t>
  </si>
  <si>
    <t>Utylizacja odpadów</t>
  </si>
  <si>
    <t>1.5 Wymiana oświetlenia</t>
  </si>
  <si>
    <t>27</t>
  </si>
  <si>
    <t xml:space="preserve"> Kalkulacja indywidualna </t>
  </si>
  <si>
    <t>Demontaż opraw sufitowych</t>
  </si>
  <si>
    <t>28</t>
  </si>
  <si>
    <t xml:space="preserve">KNNR 5 0501/03  </t>
  </si>
  <si>
    <t>Montaż opraw ledowych natynkowych</t>
  </si>
  <si>
    <t>kpl</t>
  </si>
  <si>
    <t>Wymiana oświetlenia</t>
  </si>
  <si>
    <t>I piętro</t>
  </si>
  <si>
    <t>2 Parter</t>
  </si>
  <si>
    <t>2.1 Posadzka</t>
  </si>
  <si>
    <t>29</t>
  </si>
  <si>
    <t>30</t>
  </si>
  <si>
    <t>31</t>
  </si>
  <si>
    <t>32</t>
  </si>
  <si>
    <t>33</t>
  </si>
  <si>
    <t>34</t>
  </si>
  <si>
    <t>2.2 Wymiana stolarki drzwiowej</t>
  </si>
  <si>
    <t>35</t>
  </si>
  <si>
    <t>36</t>
  </si>
  <si>
    <t>37</t>
  </si>
  <si>
    <t>Ułożenie nadproży prefabrykowanych - 13kpl</t>
  </si>
  <si>
    <t>38</t>
  </si>
  <si>
    <t>39</t>
  </si>
  <si>
    <t>40</t>
  </si>
  <si>
    <t>41</t>
  </si>
  <si>
    <t>42</t>
  </si>
  <si>
    <t>43</t>
  </si>
  <si>
    <t>44</t>
  </si>
  <si>
    <t>Skrzydła drzwiowe płytowe wewnętrzne pełne, jednoskrzydłowe, fabrycznie wykończone, klamki, szyldy -akustyczne 32dB</t>
  </si>
  <si>
    <t>45</t>
  </si>
  <si>
    <t>2.3 Malowanie ścian</t>
  </si>
  <si>
    <t>46</t>
  </si>
  <si>
    <t>47</t>
  </si>
  <si>
    <t>48</t>
  </si>
  <si>
    <t>49</t>
  </si>
  <si>
    <t>50</t>
  </si>
  <si>
    <t>51</t>
  </si>
  <si>
    <t>52</t>
  </si>
  <si>
    <t>2.4 Utylizacja odpadów</t>
  </si>
  <si>
    <t>53</t>
  </si>
  <si>
    <t>54</t>
  </si>
  <si>
    <t>2.5 Wymiana oświetlenia</t>
  </si>
  <si>
    <t>55</t>
  </si>
  <si>
    <t>56</t>
  </si>
  <si>
    <t>Montaż opraw ledowych w suficie podwieszanym</t>
  </si>
  <si>
    <t>Parter</t>
  </si>
  <si>
    <t>3 Klatka schodowa</t>
  </si>
  <si>
    <t>3.1 Malowanie ścian</t>
  </si>
  <si>
    <t>57</t>
  </si>
  <si>
    <t>58</t>
  </si>
  <si>
    <t>59</t>
  </si>
  <si>
    <t>60</t>
  </si>
  <si>
    <t>61</t>
  </si>
  <si>
    <t>62</t>
  </si>
  <si>
    <t>63</t>
  </si>
  <si>
    <t>3.2 Barierka na schodach</t>
  </si>
  <si>
    <t>64</t>
  </si>
  <si>
    <t xml:space="preserve">KNR 4-01 1306/01  </t>
  </si>
  <si>
    <t>Demontaż balustrad schodowych i balkonowych oraz konstrukcji schodów i świetlików stalowych - demontaż istniejącej barierki -koszt utylizacji w cenie złomu</t>
  </si>
  <si>
    <t>65</t>
  </si>
  <si>
    <t xml:space="preserve">KNR 2-02 1207/05  </t>
  </si>
  <si>
    <t>Balustrady schodowe z prętów stalowych o masie ponad 16kg osadzone i zabetonowane w co trzecim stopniu wg załącznika</t>
  </si>
  <si>
    <t>Barierka na schodach</t>
  </si>
  <si>
    <t>Klatka schodowa</t>
  </si>
  <si>
    <t>Razem</t>
  </si>
  <si>
    <t>Podatek VAT 23%</t>
  </si>
  <si>
    <t>Łącznie z VAT</t>
  </si>
  <si>
    <t>Kosztorys ofertowy</t>
  </si>
  <si>
    <t>Wykonanie robót budowlano-montażowych w przychodni zdrowia SPMZPOZ nr 2 przy ul. Jana Pawła II 38 w Sanoku</t>
  </si>
  <si>
    <t>Załącznik nr 1 do SWZ</t>
  </si>
  <si>
    <t>SPMZPOZ/2/2026/ZP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</si>
</sst>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i/>
      <sz val="8"/>
      <color rgb="FF000000"/>
      <name val="Arial"/>
    </font>
    <font>
      <b/>
      <sz val="14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i/>
      <sz val="12"/>
      <color rgb="FF000000"/>
      <name val="Arial"/>
      <family val="2"/>
      <charset val="238"/>
    </font>
    <font>
      <sz val="12"/>
      <color rgb="FFEE0000"/>
      <name val="Times New Roman"/>
      <family val="1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right" vertical="center" wrapText="1"/>
    </xf>
    <xf numFmtId="39" fontId="3" fillId="6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39" fontId="4" fillId="3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39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3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workbookViewId="0">
      <selection activeCell="L13" sqref="L13"/>
    </sheetView>
  </sheetViews>
  <sheetFormatPr defaultColWidth="11.42578125" defaultRowHeight="12.75" customHeight="1" x14ac:dyDescent="0.2"/>
  <cols>
    <col min="1" max="1" width="4.28515625" style="22" customWidth="1"/>
    <col min="2" max="2" width="5" style="22" customWidth="1"/>
    <col min="3" max="3" width="8.5703125" style="22" customWidth="1"/>
    <col min="4" max="4" width="26.42578125" style="22" customWidth="1"/>
    <col min="5" max="5" width="5" style="22" customWidth="1"/>
    <col min="6" max="7" width="9.28515625" style="22" customWidth="1"/>
    <col min="8" max="8" width="11.42578125" style="22" customWidth="1"/>
    <col min="9" max="16384" width="11.42578125" style="22"/>
  </cols>
  <sheetData>
    <row r="1" spans="1:8" ht="31.5" customHeight="1" x14ac:dyDescent="0.2">
      <c r="A1" s="26" t="s">
        <v>168</v>
      </c>
      <c r="B1" s="27"/>
      <c r="C1" s="27"/>
      <c r="D1" s="28"/>
      <c r="E1" s="29"/>
      <c r="F1" s="30" t="s">
        <v>167</v>
      </c>
      <c r="G1" s="30"/>
      <c r="H1" s="30"/>
    </row>
    <row r="2" spans="1:8" ht="32.25" customHeight="1" x14ac:dyDescent="0.2">
      <c r="A2" s="1"/>
      <c r="B2" s="23" t="s">
        <v>166</v>
      </c>
      <c r="C2" s="23"/>
      <c r="D2" s="23"/>
      <c r="E2" s="23"/>
      <c r="F2" s="23"/>
      <c r="G2" s="23"/>
      <c r="H2" s="23"/>
    </row>
    <row r="3" spans="1:8" ht="22.5" customHeight="1" x14ac:dyDescent="0.2">
      <c r="A3" s="1"/>
      <c r="B3" s="24" t="s">
        <v>165</v>
      </c>
      <c r="C3" s="24"/>
      <c r="D3" s="24"/>
      <c r="E3" s="24"/>
      <c r="F3" s="24"/>
      <c r="G3" s="24"/>
      <c r="H3" s="24"/>
    </row>
    <row r="4" spans="1:8" x14ac:dyDescent="0.2">
      <c r="A4" s="1"/>
      <c r="B4" s="25"/>
      <c r="C4" s="25"/>
      <c r="D4" s="25"/>
      <c r="E4" s="25"/>
      <c r="F4" s="25"/>
      <c r="G4" s="25"/>
      <c r="H4" s="25"/>
    </row>
    <row r="5" spans="1:8" ht="22.5" customHeight="1" x14ac:dyDescent="0.2">
      <c r="A5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ht="12.75" customHeight="1" x14ac:dyDescent="0.2">
      <c r="A6"/>
      <c r="B6" s="3" t="s">
        <v>7</v>
      </c>
      <c r="C6" s="3" t="s">
        <v>8</v>
      </c>
      <c r="D6" s="3">
        <v>3</v>
      </c>
      <c r="E6" s="3">
        <v>4</v>
      </c>
      <c r="F6" s="3">
        <v>5</v>
      </c>
      <c r="G6" s="3">
        <v>6</v>
      </c>
      <c r="H6" s="3">
        <v>7</v>
      </c>
    </row>
    <row r="7" spans="1:8" x14ac:dyDescent="0.2">
      <c r="A7"/>
      <c r="B7" s="4"/>
      <c r="C7" s="4"/>
      <c r="D7" s="5" t="s">
        <v>16</v>
      </c>
      <c r="E7" s="4"/>
      <c r="F7" s="6"/>
      <c r="G7" s="6"/>
      <c r="H7" s="6"/>
    </row>
    <row r="8" spans="1:8" x14ac:dyDescent="0.2">
      <c r="A8"/>
      <c r="B8" s="7"/>
      <c r="C8" s="7"/>
      <c r="D8" s="8" t="s">
        <v>17</v>
      </c>
      <c r="E8" s="9"/>
      <c r="F8" s="7"/>
      <c r="G8" s="7"/>
      <c r="H8" s="7"/>
    </row>
    <row r="9" spans="1:8" ht="33.75" x14ac:dyDescent="0.2">
      <c r="A9"/>
      <c r="B9" s="10" t="s">
        <v>7</v>
      </c>
      <c r="C9" s="10" t="s">
        <v>18</v>
      </c>
      <c r="D9" s="11" t="s">
        <v>19</v>
      </c>
      <c r="E9" s="10" t="s">
        <v>20</v>
      </c>
      <c r="F9" s="12">
        <v>153.44</v>
      </c>
      <c r="G9" s="13">
        <v>0</v>
      </c>
      <c r="H9" s="13">
        <f>ROUND(F9*G9,2)</f>
        <v>0</v>
      </c>
    </row>
    <row r="10" spans="1:8" ht="33.75" x14ac:dyDescent="0.2">
      <c r="A10"/>
      <c r="B10" s="10" t="s">
        <v>8</v>
      </c>
      <c r="C10" s="10" t="s">
        <v>18</v>
      </c>
      <c r="D10" s="11" t="s">
        <v>21</v>
      </c>
      <c r="E10" s="10" t="s">
        <v>20</v>
      </c>
      <c r="F10" s="12">
        <v>6.7320000000000002</v>
      </c>
      <c r="G10" s="13">
        <v>0</v>
      </c>
      <c r="H10" s="13">
        <f>ROUND(F10*G10,2)</f>
        <v>0</v>
      </c>
    </row>
    <row r="11" spans="1:8" ht="33.75" x14ac:dyDescent="0.2">
      <c r="A11"/>
      <c r="B11" s="10" t="s">
        <v>9</v>
      </c>
      <c r="C11" s="10" t="s">
        <v>22</v>
      </c>
      <c r="D11" s="11" t="s">
        <v>23</v>
      </c>
      <c r="E11" s="10" t="s">
        <v>20</v>
      </c>
      <c r="F11" s="12">
        <v>153.44</v>
      </c>
      <c r="G11" s="13">
        <v>0</v>
      </c>
      <c r="H11" s="13">
        <f t="shared" ref="H11:H14" si="0">ROUND(F11*G11,2)</f>
        <v>0</v>
      </c>
    </row>
    <row r="12" spans="1:8" ht="45" x14ac:dyDescent="0.2">
      <c r="A12"/>
      <c r="B12" s="10" t="s">
        <v>10</v>
      </c>
      <c r="C12" s="10" t="s">
        <v>24</v>
      </c>
      <c r="D12" s="11" t="s">
        <v>25</v>
      </c>
      <c r="E12" s="10" t="s">
        <v>20</v>
      </c>
      <c r="F12" s="12">
        <v>153.44</v>
      </c>
      <c r="G12" s="13">
        <v>0</v>
      </c>
      <c r="H12" s="13">
        <f t="shared" si="0"/>
        <v>0</v>
      </c>
    </row>
    <row r="13" spans="1:8" ht="78.75" x14ac:dyDescent="0.2">
      <c r="A13"/>
      <c r="B13" s="10" t="s">
        <v>11</v>
      </c>
      <c r="C13" s="10" t="s">
        <v>26</v>
      </c>
      <c r="D13" s="11" t="s">
        <v>27</v>
      </c>
      <c r="E13" s="10" t="s">
        <v>20</v>
      </c>
      <c r="F13" s="12">
        <v>153.44</v>
      </c>
      <c r="G13" s="13">
        <v>0</v>
      </c>
      <c r="H13" s="13">
        <f t="shared" si="0"/>
        <v>0</v>
      </c>
    </row>
    <row r="14" spans="1:8" ht="45" x14ac:dyDescent="0.2">
      <c r="A14"/>
      <c r="B14" s="10" t="s">
        <v>12</v>
      </c>
      <c r="C14" s="10" t="s">
        <v>28</v>
      </c>
      <c r="D14" s="11" t="s">
        <v>29</v>
      </c>
      <c r="E14" s="10" t="s">
        <v>20</v>
      </c>
      <c r="F14" s="12">
        <v>160.172</v>
      </c>
      <c r="G14" s="13">
        <v>0</v>
      </c>
      <c r="H14" s="13">
        <f t="shared" si="0"/>
        <v>0</v>
      </c>
    </row>
    <row r="15" spans="1:8" x14ac:dyDescent="0.2">
      <c r="A15"/>
      <c r="B15" s="14"/>
      <c r="C15" s="14"/>
      <c r="D15" s="14" t="s">
        <v>30</v>
      </c>
      <c r="E15" s="14"/>
      <c r="F15" s="14"/>
      <c r="G15" s="14"/>
      <c r="H15" s="15">
        <f>SUM(H9:H14)</f>
        <v>0</v>
      </c>
    </row>
    <row r="16" spans="1:8" x14ac:dyDescent="0.2">
      <c r="A16"/>
      <c r="B16" s="7"/>
      <c r="C16" s="7"/>
      <c r="D16" s="8" t="s">
        <v>31</v>
      </c>
      <c r="E16" s="9"/>
      <c r="F16" s="7"/>
      <c r="G16" s="7"/>
      <c r="H16" s="7"/>
    </row>
    <row r="17" spans="1:8" ht="33.75" x14ac:dyDescent="0.2">
      <c r="A17"/>
      <c r="B17" s="10" t="s">
        <v>13</v>
      </c>
      <c r="C17" s="10" t="s">
        <v>32</v>
      </c>
      <c r="D17" s="11" t="s">
        <v>33</v>
      </c>
      <c r="E17" s="10" t="s">
        <v>34</v>
      </c>
      <c r="F17" s="12">
        <v>2.73</v>
      </c>
      <c r="G17" s="13">
        <v>0</v>
      </c>
      <c r="H17" s="13">
        <f t="shared" ref="H17:H27" si="1">ROUND(F17*G17,2)</f>
        <v>0</v>
      </c>
    </row>
    <row r="18" spans="1:8" ht="33.75" x14ac:dyDescent="0.2">
      <c r="A18"/>
      <c r="B18" s="10" t="s">
        <v>14</v>
      </c>
      <c r="C18" s="10" t="s">
        <v>35</v>
      </c>
      <c r="D18" s="11" t="s">
        <v>36</v>
      </c>
      <c r="E18" s="10" t="s">
        <v>37</v>
      </c>
      <c r="F18" s="12">
        <v>42</v>
      </c>
      <c r="G18" s="13">
        <v>0</v>
      </c>
      <c r="H18" s="13">
        <f t="shared" si="1"/>
        <v>0</v>
      </c>
    </row>
    <row r="19" spans="1:8" ht="22.5" x14ac:dyDescent="0.2">
      <c r="A19"/>
      <c r="B19" s="10" t="s">
        <v>15</v>
      </c>
      <c r="C19" s="10" t="s">
        <v>38</v>
      </c>
      <c r="D19" s="11" t="s">
        <v>39</v>
      </c>
      <c r="E19" s="10" t="s">
        <v>40</v>
      </c>
      <c r="F19" s="12">
        <v>104</v>
      </c>
      <c r="G19" s="13">
        <v>0</v>
      </c>
      <c r="H19" s="13">
        <f t="shared" si="1"/>
        <v>0</v>
      </c>
    </row>
    <row r="20" spans="1:8" ht="22.5" x14ac:dyDescent="0.2">
      <c r="A20"/>
      <c r="B20" s="10" t="s">
        <v>41</v>
      </c>
      <c r="C20" s="10" t="s">
        <v>42</v>
      </c>
      <c r="D20" s="11" t="s">
        <v>43</v>
      </c>
      <c r="E20" s="10" t="s">
        <v>44</v>
      </c>
      <c r="F20" s="12">
        <v>20</v>
      </c>
      <c r="G20" s="13">
        <v>0</v>
      </c>
      <c r="H20" s="13">
        <f t="shared" si="1"/>
        <v>0</v>
      </c>
    </row>
    <row r="21" spans="1:8" ht="33.75" x14ac:dyDescent="0.2">
      <c r="A21"/>
      <c r="B21" s="10" t="s">
        <v>45</v>
      </c>
      <c r="C21" s="10" t="s">
        <v>46</v>
      </c>
      <c r="D21" s="11" t="s">
        <v>47</v>
      </c>
      <c r="E21" s="10" t="s">
        <v>34</v>
      </c>
      <c r="F21" s="12">
        <v>2.1</v>
      </c>
      <c r="G21" s="13">
        <v>0</v>
      </c>
      <c r="H21" s="13">
        <f t="shared" si="1"/>
        <v>0</v>
      </c>
    </row>
    <row r="22" spans="1:8" ht="33.75" x14ac:dyDescent="0.2">
      <c r="A22"/>
      <c r="B22" s="10" t="s">
        <v>48</v>
      </c>
      <c r="C22" s="10" t="s">
        <v>49</v>
      </c>
      <c r="D22" s="11" t="s">
        <v>50</v>
      </c>
      <c r="E22" s="10" t="s">
        <v>20</v>
      </c>
      <c r="F22" s="12">
        <v>23.1</v>
      </c>
      <c r="G22" s="13">
        <v>0</v>
      </c>
      <c r="H22" s="13">
        <f t="shared" si="1"/>
        <v>0</v>
      </c>
    </row>
    <row r="23" spans="1:8" ht="101.25" x14ac:dyDescent="0.2">
      <c r="A23"/>
      <c r="B23" s="10" t="s">
        <v>51</v>
      </c>
      <c r="C23" s="10" t="s">
        <v>52</v>
      </c>
      <c r="D23" s="11" t="s">
        <v>53</v>
      </c>
      <c r="E23" s="10" t="s">
        <v>20</v>
      </c>
      <c r="F23" s="12">
        <v>23.1</v>
      </c>
      <c r="G23" s="13">
        <v>0</v>
      </c>
      <c r="H23" s="13">
        <f t="shared" si="1"/>
        <v>0</v>
      </c>
    </row>
    <row r="24" spans="1:8" ht="33.75" x14ac:dyDescent="0.2">
      <c r="A24"/>
      <c r="B24" s="10" t="s">
        <v>54</v>
      </c>
      <c r="C24" s="10" t="s">
        <v>55</v>
      </c>
      <c r="D24" s="11" t="s">
        <v>56</v>
      </c>
      <c r="E24" s="10" t="s">
        <v>20</v>
      </c>
      <c r="F24" s="12">
        <v>36</v>
      </c>
      <c r="G24" s="13">
        <v>0</v>
      </c>
      <c r="H24" s="13">
        <f t="shared" si="1"/>
        <v>0</v>
      </c>
    </row>
    <row r="25" spans="1:8" ht="22.5" x14ac:dyDescent="0.2">
      <c r="A25"/>
      <c r="B25" s="10" t="s">
        <v>57</v>
      </c>
      <c r="C25" s="10" t="s">
        <v>58</v>
      </c>
      <c r="D25" s="11" t="s">
        <v>59</v>
      </c>
      <c r="E25" s="10" t="s">
        <v>40</v>
      </c>
      <c r="F25" s="12">
        <v>104</v>
      </c>
      <c r="G25" s="13">
        <v>0</v>
      </c>
      <c r="H25" s="13">
        <f t="shared" si="1"/>
        <v>0</v>
      </c>
    </row>
    <row r="26" spans="1:8" ht="56.25" x14ac:dyDescent="0.2">
      <c r="A26"/>
      <c r="B26" s="10" t="s">
        <v>60</v>
      </c>
      <c r="C26" s="10" t="s">
        <v>61</v>
      </c>
      <c r="D26" s="11" t="s">
        <v>62</v>
      </c>
      <c r="E26" s="10" t="s">
        <v>20</v>
      </c>
      <c r="F26" s="12">
        <v>28.8</v>
      </c>
      <c r="G26" s="13">
        <v>0</v>
      </c>
      <c r="H26" s="13">
        <f t="shared" si="1"/>
        <v>0</v>
      </c>
    </row>
    <row r="27" spans="1:8" ht="45" x14ac:dyDescent="0.2">
      <c r="A27"/>
      <c r="B27" s="10" t="s">
        <v>63</v>
      </c>
      <c r="C27" s="10" t="s">
        <v>61</v>
      </c>
      <c r="D27" s="11" t="s">
        <v>64</v>
      </c>
      <c r="E27" s="10" t="s">
        <v>20</v>
      </c>
      <c r="F27" s="12">
        <v>8.4</v>
      </c>
      <c r="G27" s="13">
        <v>0</v>
      </c>
      <c r="H27" s="13">
        <f t="shared" si="1"/>
        <v>0</v>
      </c>
    </row>
    <row r="28" spans="1:8" x14ac:dyDescent="0.2">
      <c r="A28"/>
      <c r="B28" s="14"/>
      <c r="C28" s="14"/>
      <c r="D28" s="14" t="s">
        <v>65</v>
      </c>
      <c r="E28" s="14"/>
      <c r="F28" s="14"/>
      <c r="G28" s="14"/>
      <c r="H28" s="15">
        <f>SUM(H17:H27)</f>
        <v>0</v>
      </c>
    </row>
    <row r="29" spans="1:8" x14ac:dyDescent="0.2">
      <c r="A29"/>
      <c r="B29" s="7"/>
      <c r="C29" s="7"/>
      <c r="D29" s="8" t="s">
        <v>66</v>
      </c>
      <c r="E29" s="9"/>
      <c r="F29" s="7"/>
      <c r="G29" s="7"/>
      <c r="H29" s="7"/>
    </row>
    <row r="30" spans="1:8" ht="45" x14ac:dyDescent="0.2">
      <c r="A30"/>
      <c r="B30" s="10" t="s">
        <v>67</v>
      </c>
      <c r="C30" s="10" t="s">
        <v>68</v>
      </c>
      <c r="D30" s="11" t="s">
        <v>69</v>
      </c>
      <c r="E30" s="10" t="s">
        <v>20</v>
      </c>
      <c r="F30" s="12">
        <v>84.15</v>
      </c>
      <c r="G30" s="13">
        <v>0</v>
      </c>
      <c r="H30" s="13">
        <f t="shared" ref="H30:H36" si="2">ROUND(F30*G30,2)</f>
        <v>0</v>
      </c>
    </row>
    <row r="31" spans="1:8" ht="45" x14ac:dyDescent="0.2">
      <c r="A31"/>
      <c r="B31" s="10" t="s">
        <v>70</v>
      </c>
      <c r="C31" s="10" t="s">
        <v>71</v>
      </c>
      <c r="D31" s="11" t="s">
        <v>72</v>
      </c>
      <c r="E31" s="10" t="s">
        <v>20</v>
      </c>
      <c r="F31" s="12">
        <v>84.15</v>
      </c>
      <c r="G31" s="13">
        <v>0</v>
      </c>
      <c r="H31" s="13">
        <f t="shared" si="2"/>
        <v>0</v>
      </c>
    </row>
    <row r="32" spans="1:8" ht="45" x14ac:dyDescent="0.2">
      <c r="A32"/>
      <c r="B32" s="10" t="s">
        <v>73</v>
      </c>
      <c r="C32" s="10" t="s">
        <v>71</v>
      </c>
      <c r="D32" s="11" t="s">
        <v>74</v>
      </c>
      <c r="E32" s="10" t="s">
        <v>20</v>
      </c>
      <c r="F32" s="12">
        <v>103.5</v>
      </c>
      <c r="G32" s="13">
        <v>0</v>
      </c>
      <c r="H32" s="13">
        <f t="shared" si="2"/>
        <v>0</v>
      </c>
    </row>
    <row r="33" spans="1:8" ht="33.75" x14ac:dyDescent="0.2">
      <c r="A33"/>
      <c r="B33" s="10" t="s">
        <v>75</v>
      </c>
      <c r="C33" s="10" t="s">
        <v>22</v>
      </c>
      <c r="D33" s="11" t="s">
        <v>76</v>
      </c>
      <c r="E33" s="10" t="s">
        <v>20</v>
      </c>
      <c r="F33" s="12">
        <v>153.44</v>
      </c>
      <c r="G33" s="13">
        <v>0</v>
      </c>
      <c r="H33" s="13">
        <f t="shared" si="2"/>
        <v>0</v>
      </c>
    </row>
    <row r="34" spans="1:8" ht="56.25" x14ac:dyDescent="0.2">
      <c r="A34"/>
      <c r="B34" s="10" t="s">
        <v>77</v>
      </c>
      <c r="C34" s="10" t="s">
        <v>78</v>
      </c>
      <c r="D34" s="11" t="s">
        <v>79</v>
      </c>
      <c r="E34" s="10" t="s">
        <v>20</v>
      </c>
      <c r="F34" s="12">
        <v>187.65</v>
      </c>
      <c r="G34" s="13">
        <v>0</v>
      </c>
      <c r="H34" s="13">
        <f t="shared" si="2"/>
        <v>0</v>
      </c>
    </row>
    <row r="35" spans="1:8" ht="56.25" x14ac:dyDescent="0.2">
      <c r="A35"/>
      <c r="B35" s="10" t="s">
        <v>80</v>
      </c>
      <c r="C35" s="10" t="s">
        <v>81</v>
      </c>
      <c r="D35" s="11" t="s">
        <v>82</v>
      </c>
      <c r="E35" s="10" t="s">
        <v>20</v>
      </c>
      <c r="F35" s="12">
        <v>153.44</v>
      </c>
      <c r="G35" s="13">
        <v>0</v>
      </c>
      <c r="H35" s="13">
        <f t="shared" si="2"/>
        <v>0</v>
      </c>
    </row>
    <row r="36" spans="1:8" ht="56.25" x14ac:dyDescent="0.2">
      <c r="A36"/>
      <c r="B36" s="10" t="s">
        <v>83</v>
      </c>
      <c r="C36" s="10" t="s">
        <v>84</v>
      </c>
      <c r="D36" s="11" t="s">
        <v>85</v>
      </c>
      <c r="E36" s="10" t="s">
        <v>20</v>
      </c>
      <c r="F36" s="12">
        <v>330.9</v>
      </c>
      <c r="G36" s="13">
        <v>0</v>
      </c>
      <c r="H36" s="13">
        <f t="shared" si="2"/>
        <v>0</v>
      </c>
    </row>
    <row r="37" spans="1:8" x14ac:dyDescent="0.2">
      <c r="A37"/>
      <c r="B37" s="14"/>
      <c r="C37" s="14"/>
      <c r="D37" s="14" t="s">
        <v>86</v>
      </c>
      <c r="E37" s="14"/>
      <c r="F37" s="14"/>
      <c r="G37" s="14"/>
      <c r="H37" s="15">
        <f>SUM(H30:H36)</f>
        <v>0</v>
      </c>
    </row>
    <row r="38" spans="1:8" x14ac:dyDescent="0.2">
      <c r="A38"/>
      <c r="B38" s="7"/>
      <c r="C38" s="7"/>
      <c r="D38" s="8" t="s">
        <v>87</v>
      </c>
      <c r="E38" s="9"/>
      <c r="F38" s="7"/>
      <c r="G38" s="7"/>
      <c r="H38" s="7"/>
    </row>
    <row r="39" spans="1:8" ht="33.75" x14ac:dyDescent="0.2">
      <c r="A39"/>
      <c r="B39" s="10" t="s">
        <v>88</v>
      </c>
      <c r="C39" s="10" t="s">
        <v>89</v>
      </c>
      <c r="D39" s="11" t="s">
        <v>90</v>
      </c>
      <c r="E39" s="10" t="s">
        <v>34</v>
      </c>
      <c r="F39" s="12">
        <v>7.4329999999999998</v>
      </c>
      <c r="G39" s="13">
        <v>0</v>
      </c>
      <c r="H39" s="13">
        <f t="shared" ref="H39:H40" si="3">ROUND(F39*G39,2)</f>
        <v>0</v>
      </c>
    </row>
    <row r="40" spans="1:8" ht="67.5" x14ac:dyDescent="0.2">
      <c r="A40"/>
      <c r="B40" s="10" t="s">
        <v>91</v>
      </c>
      <c r="C40" s="10" t="s">
        <v>92</v>
      </c>
      <c r="D40" s="11" t="s">
        <v>93</v>
      </c>
      <c r="E40" s="10" t="s">
        <v>94</v>
      </c>
      <c r="F40" s="12">
        <v>0.6</v>
      </c>
      <c r="G40" s="13">
        <v>0</v>
      </c>
      <c r="H40" s="13">
        <f t="shared" si="3"/>
        <v>0</v>
      </c>
    </row>
    <row r="41" spans="1:8" x14ac:dyDescent="0.2">
      <c r="A41"/>
      <c r="B41" s="14"/>
      <c r="C41" s="14"/>
      <c r="D41" s="14" t="s">
        <v>95</v>
      </c>
      <c r="E41" s="14"/>
      <c r="F41" s="14"/>
      <c r="G41" s="14"/>
      <c r="H41" s="15">
        <f>SUM(H39:H40)</f>
        <v>0</v>
      </c>
    </row>
    <row r="42" spans="1:8" x14ac:dyDescent="0.2">
      <c r="A42"/>
      <c r="B42" s="7"/>
      <c r="C42" s="7"/>
      <c r="D42" s="8" t="s">
        <v>96</v>
      </c>
      <c r="E42" s="9"/>
      <c r="F42" s="7"/>
      <c r="G42" s="7"/>
      <c r="H42" s="7"/>
    </row>
    <row r="43" spans="1:8" ht="33.75" x14ac:dyDescent="0.2">
      <c r="A43"/>
      <c r="B43" s="10" t="s">
        <v>97</v>
      </c>
      <c r="C43" s="10" t="s">
        <v>98</v>
      </c>
      <c r="D43" s="11" t="s">
        <v>99</v>
      </c>
      <c r="E43" s="10" t="s">
        <v>44</v>
      </c>
      <c r="F43" s="12">
        <v>25</v>
      </c>
      <c r="G43" s="13">
        <v>0</v>
      </c>
      <c r="H43" s="13">
        <f t="shared" ref="H43:H44" si="4">ROUND(F43*G43,2)</f>
        <v>0</v>
      </c>
    </row>
    <row r="44" spans="1:8" ht="22.5" x14ac:dyDescent="0.2">
      <c r="A44"/>
      <c r="B44" s="10" t="s">
        <v>100</v>
      </c>
      <c r="C44" s="10" t="s">
        <v>101</v>
      </c>
      <c r="D44" s="11" t="s">
        <v>102</v>
      </c>
      <c r="E44" s="10" t="s">
        <v>103</v>
      </c>
      <c r="F44" s="12">
        <v>25</v>
      </c>
      <c r="G44" s="13">
        <v>0</v>
      </c>
      <c r="H44" s="13">
        <f t="shared" si="4"/>
        <v>0</v>
      </c>
    </row>
    <row r="45" spans="1:8" x14ac:dyDescent="0.2">
      <c r="A45"/>
      <c r="B45" s="14"/>
      <c r="C45" s="14"/>
      <c r="D45" s="14" t="s">
        <v>104</v>
      </c>
      <c r="E45" s="14"/>
      <c r="F45" s="14"/>
      <c r="G45" s="14"/>
      <c r="H45" s="15">
        <f>SUM(H43:H44)</f>
        <v>0</v>
      </c>
    </row>
    <row r="46" spans="1:8" x14ac:dyDescent="0.2">
      <c r="A46"/>
      <c r="B46" s="14"/>
      <c r="C46" s="14"/>
      <c r="D46" s="14" t="s">
        <v>105</v>
      </c>
      <c r="E46" s="14"/>
      <c r="F46" s="14"/>
      <c r="G46" s="14"/>
      <c r="H46" s="15">
        <f>H15+H28+H37+H41+H45</f>
        <v>0</v>
      </c>
    </row>
    <row r="47" spans="1:8" x14ac:dyDescent="0.2">
      <c r="A47"/>
      <c r="B47" s="6"/>
      <c r="C47" s="6"/>
      <c r="D47" s="5" t="s">
        <v>106</v>
      </c>
      <c r="E47" s="4"/>
      <c r="F47" s="6"/>
      <c r="G47" s="6"/>
      <c r="H47" s="6"/>
    </row>
    <row r="48" spans="1:8" x14ac:dyDescent="0.2">
      <c r="A48"/>
      <c r="B48" s="7"/>
      <c r="C48" s="7"/>
      <c r="D48" s="8" t="s">
        <v>107</v>
      </c>
      <c r="E48" s="9"/>
      <c r="F48" s="7"/>
      <c r="G48" s="7"/>
      <c r="H48" s="7"/>
    </row>
    <row r="49" spans="1:8" ht="33.75" x14ac:dyDescent="0.2">
      <c r="A49"/>
      <c r="B49" s="10" t="s">
        <v>108</v>
      </c>
      <c r="C49" s="10" t="s">
        <v>18</v>
      </c>
      <c r="D49" s="11" t="s">
        <v>19</v>
      </c>
      <c r="E49" s="10" t="s">
        <v>20</v>
      </c>
      <c r="F49" s="12">
        <v>102.9</v>
      </c>
      <c r="G49" s="13">
        <v>0</v>
      </c>
      <c r="H49" s="13">
        <f t="shared" ref="H49:H54" si="5">ROUND(F49*G49,2)</f>
        <v>0</v>
      </c>
    </row>
    <row r="50" spans="1:8" ht="33.75" x14ac:dyDescent="0.2">
      <c r="A50"/>
      <c r="B50" s="10" t="s">
        <v>109</v>
      </c>
      <c r="C50" s="10" t="s">
        <v>18</v>
      </c>
      <c r="D50" s="11" t="s">
        <v>21</v>
      </c>
      <c r="E50" s="10" t="s">
        <v>20</v>
      </c>
      <c r="F50" s="12">
        <v>5.8259999999999996</v>
      </c>
      <c r="G50" s="13">
        <v>0</v>
      </c>
      <c r="H50" s="13">
        <f t="shared" si="5"/>
        <v>0</v>
      </c>
    </row>
    <row r="51" spans="1:8" ht="33.75" x14ac:dyDescent="0.2">
      <c r="A51"/>
      <c r="B51" s="10" t="s">
        <v>110</v>
      </c>
      <c r="C51" s="10" t="s">
        <v>22</v>
      </c>
      <c r="D51" s="11" t="s">
        <v>23</v>
      </c>
      <c r="E51" s="10" t="s">
        <v>20</v>
      </c>
      <c r="F51" s="12">
        <v>102.9</v>
      </c>
      <c r="G51" s="13">
        <v>0</v>
      </c>
      <c r="H51" s="13">
        <f t="shared" si="5"/>
        <v>0</v>
      </c>
    </row>
    <row r="52" spans="1:8" ht="45" x14ac:dyDescent="0.2">
      <c r="A52"/>
      <c r="B52" s="10" t="s">
        <v>111</v>
      </c>
      <c r="C52" s="10" t="s">
        <v>24</v>
      </c>
      <c r="D52" s="11" t="s">
        <v>25</v>
      </c>
      <c r="E52" s="10" t="s">
        <v>20</v>
      </c>
      <c r="F52" s="12">
        <v>102.9</v>
      </c>
      <c r="G52" s="13">
        <v>0</v>
      </c>
      <c r="H52" s="13">
        <f t="shared" si="5"/>
        <v>0</v>
      </c>
    </row>
    <row r="53" spans="1:8" ht="78.75" x14ac:dyDescent="0.2">
      <c r="A53"/>
      <c r="B53" s="10" t="s">
        <v>112</v>
      </c>
      <c r="C53" s="10" t="s">
        <v>26</v>
      </c>
      <c r="D53" s="11" t="s">
        <v>27</v>
      </c>
      <c r="E53" s="10" t="s">
        <v>20</v>
      </c>
      <c r="F53" s="12">
        <v>102.9</v>
      </c>
      <c r="G53" s="13">
        <v>0</v>
      </c>
      <c r="H53" s="13">
        <f t="shared" si="5"/>
        <v>0</v>
      </c>
    </row>
    <row r="54" spans="1:8" ht="45" x14ac:dyDescent="0.2">
      <c r="A54"/>
      <c r="B54" s="10" t="s">
        <v>113</v>
      </c>
      <c r="C54" s="10" t="s">
        <v>28</v>
      </c>
      <c r="D54" s="11" t="s">
        <v>29</v>
      </c>
      <c r="E54" s="10" t="s">
        <v>20</v>
      </c>
      <c r="F54" s="12">
        <v>108.726</v>
      </c>
      <c r="G54" s="13">
        <v>0</v>
      </c>
      <c r="H54" s="13">
        <f t="shared" si="5"/>
        <v>0</v>
      </c>
    </row>
    <row r="55" spans="1:8" x14ac:dyDescent="0.2">
      <c r="A55"/>
      <c r="B55" s="14"/>
      <c r="C55" s="14"/>
      <c r="D55" s="14" t="s">
        <v>30</v>
      </c>
      <c r="E55" s="14"/>
      <c r="F55" s="14"/>
      <c r="G55" s="14"/>
      <c r="H55" s="15">
        <f>SUM(H49:H54)</f>
        <v>0</v>
      </c>
    </row>
    <row r="56" spans="1:8" x14ac:dyDescent="0.2">
      <c r="A56"/>
      <c r="B56" s="7"/>
      <c r="C56" s="7"/>
      <c r="D56" s="8" t="s">
        <v>114</v>
      </c>
      <c r="E56" s="9"/>
      <c r="F56" s="7"/>
      <c r="G56" s="7"/>
      <c r="H56" s="7"/>
    </row>
    <row r="57" spans="1:8" ht="33.75" x14ac:dyDescent="0.2">
      <c r="A57"/>
      <c r="B57" s="10" t="s">
        <v>115</v>
      </c>
      <c r="C57" s="10" t="s">
        <v>32</v>
      </c>
      <c r="D57" s="11" t="s">
        <v>33</v>
      </c>
      <c r="E57" s="10" t="s">
        <v>34</v>
      </c>
      <c r="F57" s="12">
        <v>1.69</v>
      </c>
      <c r="G57" s="13">
        <v>0</v>
      </c>
      <c r="H57" s="13">
        <f t="shared" ref="H57:H67" si="6">ROUND(F57*G57,2)</f>
        <v>0</v>
      </c>
    </row>
    <row r="58" spans="1:8" ht="33.75" x14ac:dyDescent="0.2">
      <c r="A58"/>
      <c r="B58" s="10" t="s">
        <v>116</v>
      </c>
      <c r="C58" s="10" t="s">
        <v>35</v>
      </c>
      <c r="D58" s="11" t="s">
        <v>36</v>
      </c>
      <c r="E58" s="10" t="s">
        <v>37</v>
      </c>
      <c r="F58" s="12">
        <v>26</v>
      </c>
      <c r="G58" s="13">
        <v>0</v>
      </c>
      <c r="H58" s="13">
        <f t="shared" si="6"/>
        <v>0</v>
      </c>
    </row>
    <row r="59" spans="1:8" ht="22.5" x14ac:dyDescent="0.2">
      <c r="A59"/>
      <c r="B59" s="10" t="s">
        <v>117</v>
      </c>
      <c r="C59" s="10" t="s">
        <v>38</v>
      </c>
      <c r="D59" s="11" t="s">
        <v>118</v>
      </c>
      <c r="E59" s="10" t="s">
        <v>40</v>
      </c>
      <c r="F59" s="12">
        <v>67.599999999999994</v>
      </c>
      <c r="G59" s="13">
        <v>0</v>
      </c>
      <c r="H59" s="13">
        <f t="shared" si="6"/>
        <v>0</v>
      </c>
    </row>
    <row r="60" spans="1:8" ht="22.5" x14ac:dyDescent="0.2">
      <c r="A60"/>
      <c r="B60" s="10" t="s">
        <v>119</v>
      </c>
      <c r="C60" s="10" t="s">
        <v>42</v>
      </c>
      <c r="D60" s="11" t="s">
        <v>43</v>
      </c>
      <c r="E60" s="10" t="s">
        <v>44</v>
      </c>
      <c r="F60" s="12">
        <v>13</v>
      </c>
      <c r="G60" s="13">
        <v>0</v>
      </c>
      <c r="H60" s="13">
        <f t="shared" si="6"/>
        <v>0</v>
      </c>
    </row>
    <row r="61" spans="1:8" ht="33.75" x14ac:dyDescent="0.2">
      <c r="A61"/>
      <c r="B61" s="10" t="s">
        <v>120</v>
      </c>
      <c r="C61" s="10" t="s">
        <v>46</v>
      </c>
      <c r="D61" s="11" t="s">
        <v>47</v>
      </c>
      <c r="E61" s="10" t="s">
        <v>34</v>
      </c>
      <c r="F61" s="12">
        <v>1.365</v>
      </c>
      <c r="G61" s="13">
        <v>0</v>
      </c>
      <c r="H61" s="13">
        <f t="shared" si="6"/>
        <v>0</v>
      </c>
    </row>
    <row r="62" spans="1:8" ht="33.75" x14ac:dyDescent="0.2">
      <c r="A62"/>
      <c r="B62" s="10" t="s">
        <v>121</v>
      </c>
      <c r="C62" s="10" t="s">
        <v>49</v>
      </c>
      <c r="D62" s="11" t="s">
        <v>50</v>
      </c>
      <c r="E62" s="10" t="s">
        <v>20</v>
      </c>
      <c r="F62" s="12">
        <v>15.015000000000001</v>
      </c>
      <c r="G62" s="13">
        <v>0</v>
      </c>
      <c r="H62" s="13">
        <f t="shared" si="6"/>
        <v>0</v>
      </c>
    </row>
    <row r="63" spans="1:8" ht="101.25" x14ac:dyDescent="0.2">
      <c r="A63"/>
      <c r="B63" s="10" t="s">
        <v>122</v>
      </c>
      <c r="C63" s="10" t="s">
        <v>52</v>
      </c>
      <c r="D63" s="11" t="s">
        <v>53</v>
      </c>
      <c r="E63" s="10" t="s">
        <v>20</v>
      </c>
      <c r="F63" s="12">
        <v>15.015000000000001</v>
      </c>
      <c r="G63" s="13">
        <v>0</v>
      </c>
      <c r="H63" s="13">
        <f t="shared" si="6"/>
        <v>0</v>
      </c>
    </row>
    <row r="64" spans="1:8" ht="33.75" x14ac:dyDescent="0.2">
      <c r="A64"/>
      <c r="B64" s="10" t="s">
        <v>123</v>
      </c>
      <c r="C64" s="10" t="s">
        <v>55</v>
      </c>
      <c r="D64" s="11" t="s">
        <v>56</v>
      </c>
      <c r="E64" s="10" t="s">
        <v>20</v>
      </c>
      <c r="F64" s="12">
        <v>23.4</v>
      </c>
      <c r="G64" s="13">
        <v>0</v>
      </c>
      <c r="H64" s="13">
        <f t="shared" si="6"/>
        <v>0</v>
      </c>
    </row>
    <row r="65" spans="1:8" ht="22.5" x14ac:dyDescent="0.2">
      <c r="A65"/>
      <c r="B65" s="10" t="s">
        <v>124</v>
      </c>
      <c r="C65" s="10" t="s">
        <v>58</v>
      </c>
      <c r="D65" s="11" t="s">
        <v>59</v>
      </c>
      <c r="E65" s="10" t="s">
        <v>40</v>
      </c>
      <c r="F65" s="12">
        <v>67.599999999999994</v>
      </c>
      <c r="G65" s="13">
        <v>0</v>
      </c>
      <c r="H65" s="13">
        <f t="shared" si="6"/>
        <v>0</v>
      </c>
    </row>
    <row r="66" spans="1:8" ht="56.25" x14ac:dyDescent="0.2">
      <c r="A66"/>
      <c r="B66" s="10" t="s">
        <v>125</v>
      </c>
      <c r="C66" s="10" t="s">
        <v>61</v>
      </c>
      <c r="D66" s="11" t="s">
        <v>126</v>
      </c>
      <c r="E66" s="10" t="s">
        <v>20</v>
      </c>
      <c r="F66" s="12">
        <v>12.6</v>
      </c>
      <c r="G66" s="13">
        <v>0</v>
      </c>
      <c r="H66" s="13">
        <f t="shared" si="6"/>
        <v>0</v>
      </c>
    </row>
    <row r="67" spans="1:8" ht="45" x14ac:dyDescent="0.2">
      <c r="A67"/>
      <c r="B67" s="10" t="s">
        <v>127</v>
      </c>
      <c r="C67" s="10" t="s">
        <v>61</v>
      </c>
      <c r="D67" s="11" t="s">
        <v>64</v>
      </c>
      <c r="E67" s="10" t="s">
        <v>20</v>
      </c>
      <c r="F67" s="12">
        <v>10.4</v>
      </c>
      <c r="G67" s="13">
        <v>0</v>
      </c>
      <c r="H67" s="13">
        <f t="shared" si="6"/>
        <v>0</v>
      </c>
    </row>
    <row r="68" spans="1:8" x14ac:dyDescent="0.2">
      <c r="A68"/>
      <c r="B68" s="14"/>
      <c r="C68" s="14"/>
      <c r="D68" s="14" t="s">
        <v>65</v>
      </c>
      <c r="E68" s="14"/>
      <c r="F68" s="14"/>
      <c r="G68" s="14"/>
      <c r="H68" s="15">
        <f>SUM(H57:H67)</f>
        <v>0</v>
      </c>
    </row>
    <row r="69" spans="1:8" x14ac:dyDescent="0.2">
      <c r="A69"/>
      <c r="B69" s="7"/>
      <c r="C69" s="7"/>
      <c r="D69" s="8" t="s">
        <v>128</v>
      </c>
      <c r="E69" s="9"/>
      <c r="F69" s="7"/>
      <c r="G69" s="7"/>
      <c r="H69" s="7"/>
    </row>
    <row r="70" spans="1:8" ht="45" x14ac:dyDescent="0.2">
      <c r="A70"/>
      <c r="B70" s="10" t="s">
        <v>129</v>
      </c>
      <c r="C70" s="10" t="s">
        <v>68</v>
      </c>
      <c r="D70" s="11" t="s">
        <v>69</v>
      </c>
      <c r="E70" s="10" t="s">
        <v>20</v>
      </c>
      <c r="F70" s="12">
        <v>46.65</v>
      </c>
      <c r="G70" s="13">
        <v>0</v>
      </c>
      <c r="H70" s="13">
        <f t="shared" ref="H70:H76" si="7">ROUND(F70*G70,2)</f>
        <v>0</v>
      </c>
    </row>
    <row r="71" spans="1:8" ht="45" x14ac:dyDescent="0.2">
      <c r="A71"/>
      <c r="B71" s="10" t="s">
        <v>130</v>
      </c>
      <c r="C71" s="10" t="s">
        <v>71</v>
      </c>
      <c r="D71" s="11" t="s">
        <v>72</v>
      </c>
      <c r="E71" s="10" t="s">
        <v>20</v>
      </c>
      <c r="F71" s="12">
        <v>84.15</v>
      </c>
      <c r="G71" s="13">
        <v>0</v>
      </c>
      <c r="H71" s="13">
        <f t="shared" si="7"/>
        <v>0</v>
      </c>
    </row>
    <row r="72" spans="1:8" ht="45" x14ac:dyDescent="0.2">
      <c r="A72"/>
      <c r="B72" s="10" t="s">
        <v>131</v>
      </c>
      <c r="C72" s="10" t="s">
        <v>71</v>
      </c>
      <c r="D72" s="11" t="s">
        <v>74</v>
      </c>
      <c r="E72" s="10" t="s">
        <v>20</v>
      </c>
      <c r="F72" s="12">
        <v>103.5</v>
      </c>
      <c r="G72" s="13">
        <v>0</v>
      </c>
      <c r="H72" s="13">
        <f t="shared" si="7"/>
        <v>0</v>
      </c>
    </row>
    <row r="73" spans="1:8" ht="33.75" x14ac:dyDescent="0.2">
      <c r="A73"/>
      <c r="B73" s="10" t="s">
        <v>132</v>
      </c>
      <c r="C73" s="10" t="s">
        <v>22</v>
      </c>
      <c r="D73" s="11" t="s">
        <v>76</v>
      </c>
      <c r="E73" s="10" t="s">
        <v>20</v>
      </c>
      <c r="F73" s="12">
        <v>153.44</v>
      </c>
      <c r="G73" s="13">
        <v>0</v>
      </c>
      <c r="H73" s="13">
        <f t="shared" si="7"/>
        <v>0</v>
      </c>
    </row>
    <row r="74" spans="1:8" ht="56.25" x14ac:dyDescent="0.2">
      <c r="A74"/>
      <c r="B74" s="10" t="s">
        <v>133</v>
      </c>
      <c r="C74" s="10" t="s">
        <v>78</v>
      </c>
      <c r="D74" s="11" t="s">
        <v>79</v>
      </c>
      <c r="E74" s="10" t="s">
        <v>20</v>
      </c>
      <c r="F74" s="12">
        <v>187.65</v>
      </c>
      <c r="G74" s="13">
        <v>0</v>
      </c>
      <c r="H74" s="13">
        <f t="shared" si="7"/>
        <v>0</v>
      </c>
    </row>
    <row r="75" spans="1:8" ht="56.25" x14ac:dyDescent="0.2">
      <c r="A75"/>
      <c r="B75" s="10" t="s">
        <v>134</v>
      </c>
      <c r="C75" s="10" t="s">
        <v>81</v>
      </c>
      <c r="D75" s="11" t="s">
        <v>82</v>
      </c>
      <c r="E75" s="10" t="s">
        <v>20</v>
      </c>
      <c r="F75" s="12">
        <v>153.44</v>
      </c>
      <c r="G75" s="13">
        <v>0</v>
      </c>
      <c r="H75" s="13">
        <f t="shared" si="7"/>
        <v>0</v>
      </c>
    </row>
    <row r="76" spans="1:8" ht="56.25" x14ac:dyDescent="0.2">
      <c r="A76"/>
      <c r="B76" s="10" t="s">
        <v>135</v>
      </c>
      <c r="C76" s="10" t="s">
        <v>84</v>
      </c>
      <c r="D76" s="11" t="s">
        <v>85</v>
      </c>
      <c r="E76" s="10" t="s">
        <v>20</v>
      </c>
      <c r="F76" s="12">
        <v>330.9</v>
      </c>
      <c r="G76" s="13">
        <v>0</v>
      </c>
      <c r="H76" s="13">
        <f t="shared" si="7"/>
        <v>0</v>
      </c>
    </row>
    <row r="77" spans="1:8" x14ac:dyDescent="0.2">
      <c r="A77"/>
      <c r="B77" s="14"/>
      <c r="C77" s="14"/>
      <c r="D77" s="14" t="s">
        <v>86</v>
      </c>
      <c r="E77" s="14"/>
      <c r="F77" s="14"/>
      <c r="G77" s="14"/>
      <c r="H77" s="15">
        <f>SUM(H70:H76)</f>
        <v>0</v>
      </c>
    </row>
    <row r="78" spans="1:8" x14ac:dyDescent="0.2">
      <c r="A78"/>
      <c r="B78" s="7"/>
      <c r="C78" s="7"/>
      <c r="D78" s="8" t="s">
        <v>136</v>
      </c>
      <c r="E78" s="9"/>
      <c r="F78" s="7"/>
      <c r="G78" s="7"/>
      <c r="H78" s="7"/>
    </row>
    <row r="79" spans="1:8" ht="33.75" x14ac:dyDescent="0.2">
      <c r="A79"/>
      <c r="B79" s="10" t="s">
        <v>137</v>
      </c>
      <c r="C79" s="10" t="s">
        <v>89</v>
      </c>
      <c r="D79" s="11" t="s">
        <v>90</v>
      </c>
      <c r="E79" s="10" t="s">
        <v>34</v>
      </c>
      <c r="F79" s="12">
        <v>7.4329999999999998</v>
      </c>
      <c r="G79" s="13">
        <v>0</v>
      </c>
      <c r="H79" s="13">
        <f t="shared" ref="H79:H80" si="8">ROUND(F79*G79,2)</f>
        <v>0</v>
      </c>
    </row>
    <row r="80" spans="1:8" ht="67.5" x14ac:dyDescent="0.2">
      <c r="A80"/>
      <c r="B80" s="10" t="s">
        <v>138</v>
      </c>
      <c r="C80" s="10" t="s">
        <v>92</v>
      </c>
      <c r="D80" s="11" t="s">
        <v>93</v>
      </c>
      <c r="E80" s="10" t="s">
        <v>94</v>
      </c>
      <c r="F80" s="12">
        <v>0.6</v>
      </c>
      <c r="G80" s="13">
        <v>0</v>
      </c>
      <c r="H80" s="13">
        <f t="shared" si="8"/>
        <v>0</v>
      </c>
    </row>
    <row r="81" spans="1:8" x14ac:dyDescent="0.2">
      <c r="A81"/>
      <c r="B81" s="14"/>
      <c r="C81" s="14"/>
      <c r="D81" s="14" t="s">
        <v>95</v>
      </c>
      <c r="E81" s="14"/>
      <c r="F81" s="14"/>
      <c r="G81" s="14"/>
      <c r="H81" s="15">
        <f>SUM(H79:H80)</f>
        <v>0</v>
      </c>
    </row>
    <row r="82" spans="1:8" x14ac:dyDescent="0.2">
      <c r="A82"/>
      <c r="B82" s="7"/>
      <c r="C82" s="7"/>
      <c r="D82" s="8" t="s">
        <v>139</v>
      </c>
      <c r="E82" s="9"/>
      <c r="F82" s="7"/>
      <c r="G82" s="7"/>
      <c r="H82" s="7"/>
    </row>
    <row r="83" spans="1:8" ht="33.75" x14ac:dyDescent="0.2">
      <c r="A83"/>
      <c r="B83" s="10" t="s">
        <v>140</v>
      </c>
      <c r="C83" s="10" t="s">
        <v>98</v>
      </c>
      <c r="D83" s="11" t="s">
        <v>99</v>
      </c>
      <c r="E83" s="10" t="s">
        <v>44</v>
      </c>
      <c r="F83" s="12">
        <v>7</v>
      </c>
      <c r="G83" s="13">
        <v>0</v>
      </c>
      <c r="H83" s="13">
        <f t="shared" ref="H83:H84" si="9">ROUND(F83*G83,2)</f>
        <v>0</v>
      </c>
    </row>
    <row r="84" spans="1:8" ht="22.5" x14ac:dyDescent="0.2">
      <c r="A84"/>
      <c r="B84" s="10" t="s">
        <v>141</v>
      </c>
      <c r="C84" s="10" t="s">
        <v>101</v>
      </c>
      <c r="D84" s="11" t="s">
        <v>142</v>
      </c>
      <c r="E84" s="10" t="s">
        <v>103</v>
      </c>
      <c r="F84" s="12">
        <v>7</v>
      </c>
      <c r="G84" s="13">
        <v>0</v>
      </c>
      <c r="H84" s="13">
        <f t="shared" si="9"/>
        <v>0</v>
      </c>
    </row>
    <row r="85" spans="1:8" x14ac:dyDescent="0.2">
      <c r="A85"/>
      <c r="B85" s="14"/>
      <c r="C85" s="14"/>
      <c r="D85" s="14" t="s">
        <v>104</v>
      </c>
      <c r="E85" s="14"/>
      <c r="F85" s="14"/>
      <c r="G85" s="14"/>
      <c r="H85" s="15">
        <f>SUM(H83:H84)</f>
        <v>0</v>
      </c>
    </row>
    <row r="86" spans="1:8" x14ac:dyDescent="0.2">
      <c r="A86"/>
      <c r="B86" s="14"/>
      <c r="C86" s="14"/>
      <c r="D86" s="14" t="s">
        <v>143</v>
      </c>
      <c r="E86" s="14"/>
      <c r="F86" s="14"/>
      <c r="G86" s="14"/>
      <c r="H86" s="15">
        <f>H55+H68+H77+H81+H85</f>
        <v>0</v>
      </c>
    </row>
    <row r="87" spans="1:8" x14ac:dyDescent="0.2">
      <c r="A87"/>
      <c r="B87" s="6"/>
      <c r="C87" s="6"/>
      <c r="D87" s="5" t="s">
        <v>144</v>
      </c>
      <c r="E87" s="4"/>
      <c r="F87" s="6"/>
      <c r="G87" s="6"/>
      <c r="H87" s="6"/>
    </row>
    <row r="88" spans="1:8" x14ac:dyDescent="0.2">
      <c r="A88"/>
      <c r="B88" s="7"/>
      <c r="C88" s="7"/>
      <c r="D88" s="8" t="s">
        <v>145</v>
      </c>
      <c r="E88" s="9"/>
      <c r="F88" s="7"/>
      <c r="G88" s="7"/>
      <c r="H88" s="7"/>
    </row>
    <row r="89" spans="1:8" ht="45" x14ac:dyDescent="0.2">
      <c r="A89"/>
      <c r="B89" s="10" t="s">
        <v>146</v>
      </c>
      <c r="C89" s="10" t="s">
        <v>68</v>
      </c>
      <c r="D89" s="11" t="s">
        <v>69</v>
      </c>
      <c r="E89" s="10" t="s">
        <v>20</v>
      </c>
      <c r="F89" s="12">
        <v>44.8</v>
      </c>
      <c r="G89" s="13">
        <v>0</v>
      </c>
      <c r="H89" s="13">
        <f t="shared" ref="H89:H95" si="10">ROUND(F89*G89,2)</f>
        <v>0</v>
      </c>
    </row>
    <row r="90" spans="1:8" ht="45" x14ac:dyDescent="0.2">
      <c r="A90"/>
      <c r="B90" s="10" t="s">
        <v>147</v>
      </c>
      <c r="C90" s="10" t="s">
        <v>71</v>
      </c>
      <c r="D90" s="11" t="s">
        <v>72</v>
      </c>
      <c r="E90" s="10" t="s">
        <v>20</v>
      </c>
      <c r="F90" s="12">
        <v>44.8</v>
      </c>
      <c r="G90" s="13">
        <v>0</v>
      </c>
      <c r="H90" s="13">
        <f t="shared" si="10"/>
        <v>0</v>
      </c>
    </row>
    <row r="91" spans="1:8" ht="45" x14ac:dyDescent="0.2">
      <c r="A91"/>
      <c r="B91" s="10" t="s">
        <v>148</v>
      </c>
      <c r="C91" s="10" t="s">
        <v>71</v>
      </c>
      <c r="D91" s="11" t="s">
        <v>74</v>
      </c>
      <c r="E91" s="10" t="s">
        <v>20</v>
      </c>
      <c r="F91" s="12">
        <v>67.91</v>
      </c>
      <c r="G91" s="13">
        <v>0</v>
      </c>
      <c r="H91" s="13">
        <f t="shared" si="10"/>
        <v>0</v>
      </c>
    </row>
    <row r="92" spans="1:8" ht="33.75" x14ac:dyDescent="0.2">
      <c r="A92"/>
      <c r="B92" s="10" t="s">
        <v>149</v>
      </c>
      <c r="C92" s="10" t="s">
        <v>22</v>
      </c>
      <c r="D92" s="11" t="s">
        <v>76</v>
      </c>
      <c r="E92" s="10" t="s">
        <v>20</v>
      </c>
      <c r="F92" s="12">
        <v>27.36</v>
      </c>
      <c r="G92" s="13">
        <v>0</v>
      </c>
      <c r="H92" s="13">
        <f t="shared" si="10"/>
        <v>0</v>
      </c>
    </row>
    <row r="93" spans="1:8" ht="56.25" x14ac:dyDescent="0.2">
      <c r="A93"/>
      <c r="B93" s="10" t="s">
        <v>150</v>
      </c>
      <c r="C93" s="10" t="s">
        <v>78</v>
      </c>
      <c r="D93" s="11" t="s">
        <v>79</v>
      </c>
      <c r="E93" s="10" t="s">
        <v>20</v>
      </c>
      <c r="F93" s="12">
        <v>112.71</v>
      </c>
      <c r="G93" s="13">
        <v>0</v>
      </c>
      <c r="H93" s="13">
        <f t="shared" si="10"/>
        <v>0</v>
      </c>
    </row>
    <row r="94" spans="1:8" ht="56.25" x14ac:dyDescent="0.2">
      <c r="A94"/>
      <c r="B94" s="10" t="s">
        <v>151</v>
      </c>
      <c r="C94" s="10" t="s">
        <v>81</v>
      </c>
      <c r="D94" s="11" t="s">
        <v>82</v>
      </c>
      <c r="E94" s="10" t="s">
        <v>20</v>
      </c>
      <c r="F94" s="12">
        <v>27.36</v>
      </c>
      <c r="G94" s="13">
        <v>0</v>
      </c>
      <c r="H94" s="13">
        <f t="shared" si="10"/>
        <v>0</v>
      </c>
    </row>
    <row r="95" spans="1:8" ht="56.25" x14ac:dyDescent="0.2">
      <c r="A95"/>
      <c r="B95" s="10" t="s">
        <v>152</v>
      </c>
      <c r="C95" s="10" t="s">
        <v>84</v>
      </c>
      <c r="D95" s="11" t="s">
        <v>85</v>
      </c>
      <c r="E95" s="10" t="s">
        <v>20</v>
      </c>
      <c r="F95" s="12">
        <v>140.07</v>
      </c>
      <c r="G95" s="13">
        <v>0</v>
      </c>
      <c r="H95" s="13">
        <f t="shared" si="10"/>
        <v>0</v>
      </c>
    </row>
    <row r="96" spans="1:8" x14ac:dyDescent="0.2">
      <c r="A96"/>
      <c r="B96" s="14"/>
      <c r="C96" s="14"/>
      <c r="D96" s="14" t="s">
        <v>86</v>
      </c>
      <c r="E96" s="14"/>
      <c r="F96" s="14"/>
      <c r="G96" s="14"/>
      <c r="H96" s="15">
        <f>SUM(H89:H95)</f>
        <v>0</v>
      </c>
    </row>
    <row r="97" spans="1:8" x14ac:dyDescent="0.2">
      <c r="A97"/>
      <c r="B97" s="7"/>
      <c r="C97" s="7"/>
      <c r="D97" s="8" t="s">
        <v>153</v>
      </c>
      <c r="E97" s="9"/>
      <c r="F97" s="7"/>
      <c r="G97" s="7"/>
      <c r="H97" s="7"/>
    </row>
    <row r="98" spans="1:8" ht="56.25" x14ac:dyDescent="0.2">
      <c r="A98"/>
      <c r="B98" s="10" t="s">
        <v>154</v>
      </c>
      <c r="C98" s="10" t="s">
        <v>155</v>
      </c>
      <c r="D98" s="11" t="s">
        <v>156</v>
      </c>
      <c r="E98" s="10" t="s">
        <v>44</v>
      </c>
      <c r="F98" s="12">
        <v>55</v>
      </c>
      <c r="G98" s="13">
        <v>0</v>
      </c>
      <c r="H98" s="13">
        <f t="shared" ref="H98:H99" si="11">ROUND(F98*G98,2)</f>
        <v>0</v>
      </c>
    </row>
    <row r="99" spans="1:8" ht="45" x14ac:dyDescent="0.2">
      <c r="A99"/>
      <c r="B99" s="10" t="s">
        <v>157</v>
      </c>
      <c r="C99" s="10" t="s">
        <v>158</v>
      </c>
      <c r="D99" s="11" t="s">
        <v>159</v>
      </c>
      <c r="E99" s="10" t="s">
        <v>40</v>
      </c>
      <c r="F99" s="12">
        <v>16.2</v>
      </c>
      <c r="G99" s="13">
        <v>0</v>
      </c>
      <c r="H99" s="13">
        <f t="shared" si="11"/>
        <v>0</v>
      </c>
    </row>
    <row r="100" spans="1:8" x14ac:dyDescent="0.2">
      <c r="A100"/>
      <c r="B100" s="14"/>
      <c r="C100" s="14"/>
      <c r="D100" s="14" t="s">
        <v>160</v>
      </c>
      <c r="E100" s="14"/>
      <c r="F100" s="14"/>
      <c r="G100" s="14"/>
      <c r="H100" s="15">
        <f>SUM(H98:H99)</f>
        <v>0</v>
      </c>
    </row>
    <row r="101" spans="1:8" ht="13.5" thickBot="1" x14ac:dyDescent="0.25">
      <c r="A101"/>
      <c r="B101" s="14"/>
      <c r="C101" s="14"/>
      <c r="D101" s="14" t="s">
        <v>161</v>
      </c>
      <c r="E101" s="14"/>
      <c r="F101" s="14"/>
      <c r="G101" s="14"/>
      <c r="H101" s="15">
        <f>H96+H100</f>
        <v>0</v>
      </c>
    </row>
    <row r="102" spans="1:8" x14ac:dyDescent="0.2">
      <c r="A102"/>
      <c r="B102" s="16"/>
      <c r="C102" s="16"/>
      <c r="D102" s="16" t="s">
        <v>162</v>
      </c>
      <c r="E102" s="16"/>
      <c r="F102" s="16"/>
      <c r="G102" s="16"/>
      <c r="H102" s="17">
        <f>H46+H86+H101</f>
        <v>0</v>
      </c>
    </row>
    <row r="103" spans="1:8" x14ac:dyDescent="0.2">
      <c r="A103"/>
      <c r="B103" s="18"/>
      <c r="C103" s="18"/>
      <c r="D103" s="18" t="s">
        <v>163</v>
      </c>
      <c r="E103" s="18"/>
      <c r="F103" s="18"/>
      <c r="G103" s="18"/>
      <c r="H103" s="19">
        <f>H102*0.23</f>
        <v>0</v>
      </c>
    </row>
    <row r="104" spans="1:8" x14ac:dyDescent="0.2">
      <c r="A104"/>
      <c r="B104" s="20"/>
      <c r="C104" s="20"/>
      <c r="D104" s="20" t="s">
        <v>164</v>
      </c>
      <c r="E104" s="20"/>
      <c r="F104" s="20"/>
      <c r="G104" s="20"/>
      <c r="H104" s="21">
        <f>H102+H103</f>
        <v>0</v>
      </c>
    </row>
  </sheetData>
  <mergeCells count="5">
    <mergeCell ref="B2:H2"/>
    <mergeCell ref="B3:H3"/>
    <mergeCell ref="B4:H4"/>
    <mergeCell ref="F1:H1"/>
    <mergeCell ref="A1:C1"/>
  </mergeCells>
  <pageMargins left="0.39370078740157499" right="0.39370078740157499" top="0.39370078740157499" bottom="0.39370078740157499" header="0" footer="0"/>
  <pageSetup paperSize="9" fitToWidth="0" fitToHeight="0" orientation="portrait"/>
  <headerFooter>
    <oddFooter>&amp;C&amp;"Arial"&amp;10&amp;K000000&amp;P/&amp;N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 uproszczony</vt:lpstr>
      <vt:lpstr>'Kosztorys uproszczony'!Tytuły_wydruku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Stabryła Marek</dc:creator>
  <cp:keywords/>
  <dc:description/>
  <cp:lastModifiedBy>Ordon-Harłacz Katarzyna</cp:lastModifiedBy>
  <dcterms:created xsi:type="dcterms:W3CDTF">2026-08-24T07:29:50Z</dcterms:created>
  <dcterms:modified xsi:type="dcterms:W3CDTF">2026-08-25T09:32:08Z</dcterms:modified>
</cp:coreProperties>
</file>