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/>
  <mc:AlternateContent xmlns:mc="http://schemas.openxmlformats.org/markup-compatibility/2006">
    <mc:Choice Requires="x15">
      <x15ac:absPath xmlns:x15ac="http://schemas.microsoft.com/office/spreadsheetml/2010/11/ac" url="/Users/lukaszg/Desktop/BROKER/KLIENCI/FIRMOWE/AGENCJA ROZWOJU NYSY/MAJĄTEK/PRZETARG/"/>
    </mc:Choice>
  </mc:AlternateContent>
  <xr:revisionPtr revIDLastSave="0" documentId="13_ncr:1_{CE695DAB-6E39-5E4F-A60E-C13DEDE36A03}" xr6:coauthVersionLast="47" xr6:coauthVersionMax="47" xr10:uidLastSave="{00000000-0000-0000-0000-000000000000}"/>
  <bookViews>
    <workbookView xWindow="4340" yWindow="500" windowWidth="24460" windowHeight="16260" xr2:uid="{00000000-000D-0000-FFFF-FFFF00000000}"/>
  </bookViews>
  <sheets>
    <sheet name="Instrukcja" sheetId="1" r:id="rId1"/>
    <sheet name="Formularz cenowy" sheetId="2" r:id="rId2"/>
    <sheet name="Kryteria" sheetId="3" r:id="rId3"/>
    <sheet name="Sumy ubezpieczenia" sheetId="4" r:id="rId4"/>
    <sheet name="Nieruchomosci" sheetId="5" r:id="rId5"/>
    <sheet name="Maszyny i wyposazenie" sheetId="6" r:id="rId6"/>
    <sheet name="Elektronika" sheetId="7" r:id="rId7"/>
    <sheet name="OC ogolne" sheetId="8" r:id="rId8"/>
    <sheet name="OC zawodowe" sheetId="9" r:id="rId9"/>
    <sheet name="Szkodowosc" sheetId="10" r:id="rId10"/>
    <sheet name="Kontrola" sheetId="11" r:id="rId1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6" i="2" l="1"/>
  <c r="F6" i="2" s="1"/>
  <c r="H6" i="2" s="1"/>
  <c r="D5" i="2"/>
  <c r="F5" i="2" s="1"/>
  <c r="D57" i="6"/>
  <c r="E7" i="4" s="1"/>
  <c r="B12" i="11"/>
  <c r="D12" i="11" s="1"/>
  <c r="D11" i="11"/>
  <c r="B10" i="11"/>
  <c r="D10" i="11" s="1"/>
  <c r="B9" i="11"/>
  <c r="D9" i="11" s="1"/>
  <c r="B8" i="11"/>
  <c r="D8" i="11" s="1"/>
  <c r="D7" i="11"/>
  <c r="E20" i="4"/>
  <c r="E24" i="4" s="1"/>
  <c r="B6" i="11" s="1"/>
  <c r="D6" i="11" s="1"/>
  <c r="E19" i="4"/>
  <c r="E18" i="4"/>
  <c r="E13" i="4"/>
  <c r="E12" i="4"/>
  <c r="E11" i="4"/>
  <c r="E10" i="4"/>
  <c r="E9" i="4"/>
  <c r="E8" i="4"/>
  <c r="E6" i="4"/>
  <c r="E5" i="4"/>
  <c r="E20" i="3"/>
  <c r="E19" i="3"/>
  <c r="E18" i="3"/>
  <c r="E17" i="3"/>
  <c r="E16" i="3"/>
  <c r="E15" i="3"/>
  <c r="E14" i="3"/>
  <c r="E13" i="3"/>
  <c r="E12" i="3"/>
  <c r="E11" i="3"/>
  <c r="E10" i="3"/>
  <c r="E9" i="3"/>
  <c r="E8" i="3"/>
  <c r="E7" i="3"/>
  <c r="E6" i="3"/>
  <c r="E5" i="3"/>
  <c r="E22" i="3" s="1"/>
  <c r="H14" i="2"/>
  <c r="H13" i="2"/>
  <c r="H12" i="2"/>
  <c r="H11" i="2"/>
  <c r="H10" i="2"/>
  <c r="H9" i="2"/>
  <c r="F8" i="2"/>
  <c r="H8" i="2" s="1"/>
  <c r="F7" i="2"/>
  <c r="H7" i="2" s="1"/>
  <c r="F16" i="2" l="1"/>
  <c r="E14" i="4"/>
  <c r="B5" i="11" s="1"/>
  <c r="D5" i="11" s="1"/>
  <c r="F17" i="2"/>
  <c r="F18" i="2" s="1"/>
  <c r="H5" i="2"/>
</calcChain>
</file>

<file path=xl/sharedStrings.xml><?xml version="1.0" encoding="utf-8"?>
<sst xmlns="http://schemas.openxmlformats.org/spreadsheetml/2006/main" count="1636" uniqueCount="933">
  <si>
    <t>ARN – dane i formularz cenowy 2026–2028</t>
  </si>
  <si>
    <t>Załącznik nr 6 do SWZ • wersja na podstawie wykazu mienia z 28.08.2026 r.</t>
  </si>
  <si>
    <t>Dokument</t>
  </si>
  <si>
    <t>Arkusz danych, sum ubezpieczenia, ceny i kryteriów</t>
  </si>
  <si>
    <t>Zamawiający</t>
  </si>
  <si>
    <t>Agencja Rozwoju Nysy Sp. z o.o.</t>
  </si>
  <si>
    <t>Okres główny</t>
  </si>
  <si>
    <t>01.10.2026–30.09.2028</t>
  </si>
  <si>
    <t>OC zawodowe</t>
  </si>
  <si>
    <t>01.04.2027–30.09.2028</t>
  </si>
  <si>
    <t>Mienie</t>
  </si>
  <si>
    <t>Elektronika</t>
  </si>
  <si>
    <t>466 000,00 zł</t>
  </si>
  <si>
    <t>OC ogólne</t>
  </si>
  <si>
    <t>6 000 000,00 zł</t>
  </si>
  <si>
    <t>Kryteria</t>
  </si>
  <si>
    <t>Cena 60 pkt + warunki fakultatywne 40 pkt</t>
  </si>
  <si>
    <t>Prawo opcji</t>
  </si>
  <si>
    <t>do 15% składki podstawowej</t>
  </si>
  <si>
    <t>Jak wypełnić ofertę</t>
  </si>
  <si>
    <t>1. W arkuszu „Formularz cenowy” wpisz stawki w żółtych polach dla mienia i elektroniki oraz składki ryczałtowe dla odpowiedzialności cywilnej.</t>
  </si>
  <si>
    <t>2. Sprawdź automatycznie obliczoną składkę podstawową, raty oraz maksymalną wartość prawa opcji.</t>
  </si>
  <si>
    <t>3. W arkuszu „Kryteria” wybierz TAK albo NIE dla każdej klauzuli fakultatywnej.</t>
  </si>
  <si>
    <t>4. Nie zmieniaj danych źródłowych ani formuł. Brak jednoznacznego wyboru TAK oznacza 0 punktów.</t>
  </si>
  <si>
    <t>5. Wartości i limity odnawiają się w każdym 12-miesięcznym okresie, chyba że dokumentacja stanowi inaczej.</t>
  </si>
  <si>
    <t>Kolor żółty oznacza pole do wypełnienia przez wykonawcę. Kolor niebieski oznacza formułę lub dane kontrolowane. Szczegółowe wykazy zostały przeniesione z pliku ARN_wykaz mienia_sumy ubezpieczenia 28.08.2026.xlsx.</t>
  </si>
  <si>
    <t>FORMULARZ CENOWY</t>
  </si>
  <si>
    <t>Cena podstawowa obejmuje cały obligatoryjny zakres; opcja nie jest gwarantowana.</t>
  </si>
  <si>
    <t>Lp.</t>
  </si>
  <si>
    <t>Ubezpieczenie</t>
  </si>
  <si>
    <t>Okres ochrony</t>
  </si>
  <si>
    <t>Podstawa / suma</t>
  </si>
  <si>
    <t>Stawka ‰</t>
  </si>
  <si>
    <t>Składka (zł)</t>
  </si>
  <si>
    <t>Liczba rat</t>
  </si>
  <si>
    <t>Rata (zł)</t>
  </si>
  <si>
    <t>Uwagi</t>
  </si>
  <si>
    <t>Mienie od wszystkich ryzyk</t>
  </si>
  <si>
    <t>01.10.2026–30.09.2027</t>
  </si>
  <si>
    <t>stawka w ‰</t>
  </si>
  <si>
    <t>01.10.2027–30.09.2028</t>
  </si>
  <si>
    <t>Sprzęt elektroniczny all risks</t>
  </si>
  <si>
    <t>OC ogólne – SG 6 000 000 zł</t>
  </si>
  <si>
    <t>składka ryczałtowa</t>
  </si>
  <si>
    <t>Obowiązkowe OC zarządcy</t>
  </si>
  <si>
    <t>01.04.2027–30.09.2027</t>
  </si>
  <si>
    <t>50 000 EUR; składka za 6 mies.</t>
  </si>
  <si>
    <t>50 000 EUR; składka za 12 mies.</t>
  </si>
  <si>
    <t>Obowiązkowe OC księgowego</t>
  </si>
  <si>
    <t>10 000 EUR; składka za 6 mies.</t>
  </si>
  <si>
    <t>10 000 EUR; składka za 12 mies.</t>
  </si>
  <si>
    <t>SKŁADKA PODSTAWOWA – CENA DO OCENY</t>
  </si>
  <si>
    <t>100% zamówienia podstawowego</t>
  </si>
  <si>
    <t>MAKSYMALNE PRAWO OPCJI – 15%</t>
  </si>
  <si>
    <t>nie jest gwarantowane</t>
  </si>
  <si>
    <t>MAKSYMALNA WARTOŚĆ UMOWY Z OPCJĄ</t>
  </si>
  <si>
    <t>Oświadczamy, że ceny obejmują wszelkie koszty wykonania zamówienia, cztery równe raty w każdym pełnym roku bez zwyżki oraz rozliczenia pro rata temporis. W przypadku ubezpieczeń zwolnionych z VAT kwota składki jest ceną końcową.</t>
  </si>
  <si>
    <t>WARUNKI FAKULTATYWNE – 40 PKT</t>
  </si>
  <si>
    <t>Wybierz TAK/NIE. Warunki przyjęte są bez dodatkowej składki.</t>
  </si>
  <si>
    <t>Kod</t>
  </si>
  <si>
    <t>Warunek fakultatywny</t>
  </si>
  <si>
    <t>Pkt</t>
  </si>
  <si>
    <t>Wybór</t>
  </si>
  <si>
    <t>Punkty przyznane</t>
  </si>
  <si>
    <t>M1</t>
  </si>
  <si>
    <t>NIE</t>
  </si>
  <si>
    <t>M2</t>
  </si>
  <si>
    <t>Powódź – stała franszyza 20 000 zł zamiast udziału 10%, min. 20 000 zł</t>
  </si>
  <si>
    <t>M3</t>
  </si>
  <si>
    <t>Zalanie przez nieszczelny dach – limit 2 000 000 zł</t>
  </si>
  <si>
    <t>M4</t>
  </si>
  <si>
    <t>M5</t>
  </si>
  <si>
    <t>Katastrofa budowlana – limit 20 000 000 zł</t>
  </si>
  <si>
    <t>M6</t>
  </si>
  <si>
    <t>Prace remontowo-budowlane – limit 3 000 000 zł</t>
  </si>
  <si>
    <t>M7</t>
  </si>
  <si>
    <t>M8</t>
  </si>
  <si>
    <t>Odszkodowanie do 120% WKB</t>
  </si>
  <si>
    <t>M9</t>
  </si>
  <si>
    <t>M10</t>
  </si>
  <si>
    <t>Cargo na terytorium RP – limit 200 000 zł</t>
  </si>
  <si>
    <t>E1</t>
  </si>
  <si>
    <t>Szkoda materialna / dane po ataku hakerskim – limit 50 000 zł</t>
  </si>
  <si>
    <t>E2</t>
  </si>
  <si>
    <t>Kradzież zwykła sprzętu – limit 20 000 zł</t>
  </si>
  <si>
    <t>O1</t>
  </si>
  <si>
    <t>O2</t>
  </si>
  <si>
    <t>Klauzula słuszności</t>
  </si>
  <si>
    <t>O3</t>
  </si>
  <si>
    <t>Naruszenie ochrony danych – limit 200 000 zł</t>
  </si>
  <si>
    <t>O4</t>
  </si>
  <si>
    <t>Jednorazowe bezskładkowe odtworzenie SG i sublimitów do 100%</t>
  </si>
  <si>
    <t>ŁĄCZNA LICZBA PUNKTÓW</t>
  </si>
  <si>
    <t>Brak wyboru TAK, wybór NIE albo niejednoznaczne oznaczenie oznacza 0 punktów. Maksymalnie: mienie 30 pkt, elektronika 2 pkt, OC 8 pkt.</t>
  </si>
  <si>
    <t>SUMY UBEZPIECZENIA</t>
  </si>
  <si>
    <t>Podsumowanie oparte na szczegółowych wykazach w kolejnych arkuszach.</t>
  </si>
  <si>
    <t>Przedmiot</t>
  </si>
  <si>
    <t>System</t>
  </si>
  <si>
    <t>Podstawa wartości</t>
  </si>
  <si>
    <t>Suma</t>
  </si>
  <si>
    <t>Budynki, budowle, lokale, mała architektura</t>
  </si>
  <si>
    <t>sumy stałe</t>
  </si>
  <si>
    <t>wartość księgowa brutto</t>
  </si>
  <si>
    <t>wartość odtworzeniowa</t>
  </si>
  <si>
    <t>Maszyny, urządzenia i wyposażenie</t>
  </si>
  <si>
    <t>Niskocenne składniki majątku</t>
  </si>
  <si>
    <t>Środki obrotowe</t>
  </si>
  <si>
    <t>cena zakupu / wytworzenia</t>
  </si>
  <si>
    <t>Nakłady inwestycyjne</t>
  </si>
  <si>
    <t>Wartości pieniężne</t>
  </si>
  <si>
    <t>pierwsze ryzyko</t>
  </si>
  <si>
    <t>wartość nominalna</t>
  </si>
  <si>
    <t>Mienie osób trzecich</t>
  </si>
  <si>
    <t>wartość rzeczywista</t>
  </si>
  <si>
    <t>Mienie pracowników</t>
  </si>
  <si>
    <t>RAZEM MIENIE</t>
  </si>
  <si>
    <t>Sprzęt elektroniczny</t>
  </si>
  <si>
    <t>Sprzęt stacjonarny</t>
  </si>
  <si>
    <t>WKB</t>
  </si>
  <si>
    <t>Sprzęt przenośny</t>
  </si>
  <si>
    <t>Telefony komórkowe</t>
  </si>
  <si>
    <t>Dane i nośniki</t>
  </si>
  <si>
    <t>odtworzeniowa</t>
  </si>
  <si>
    <t>Zwiększone koszty proporcjonalne</t>
  </si>
  <si>
    <t>Zwiększone koszty nieproporcjonalne</t>
  </si>
  <si>
    <t>RAZEM ELEKTRONIKA</t>
  </si>
  <si>
    <t>Nr inwentarzowy</t>
  </si>
  <si>
    <t>Grupa ŚT</t>
  </si>
  <si>
    <t>Nazwa środka</t>
  </si>
  <si>
    <t>Suma ubezpieczenia</t>
  </si>
  <si>
    <t>Podstawa szacowania</t>
  </si>
  <si>
    <t>Konstrukcja ścian</t>
  </si>
  <si>
    <t>Konstrukcja dachu</t>
  </si>
  <si>
    <t>Powierzchnia m2</t>
  </si>
  <si>
    <t>Kubatura m3</t>
  </si>
  <si>
    <t>N-1152</t>
  </si>
  <si>
    <t>1</t>
  </si>
  <si>
    <t>Mieszkania Zwycięstwa 22-22c, 24-24c, 26-26c</t>
  </si>
  <si>
    <t>płyta, ściany, stropy żelbetonowe</t>
  </si>
  <si>
    <t>kryty papą</t>
  </si>
  <si>
    <t>147 lokali mieszkalnych we wspólnocie mieszkaniowej</t>
  </si>
  <si>
    <t>N-1153</t>
  </si>
  <si>
    <t>Mieszkania Zwycięstwa 30-30c</t>
  </si>
  <si>
    <t>50 lokali mieszkalnych we wspólnocie mieszkaniowej</t>
  </si>
  <si>
    <t>NYSA UL. ZWYCIĘSTWA 22-30C</t>
  </si>
  <si>
    <t>księgowa brutto</t>
  </si>
  <si>
    <t>N-1156</t>
  </si>
  <si>
    <t>Budynki Słowiańska 21-23</t>
  </si>
  <si>
    <t>płyty i stropy żelbetonowe</t>
  </si>
  <si>
    <t>2 budynki mieszkalne</t>
  </si>
  <si>
    <t>NYSA UL. SŁOWIAŃSKA 21-23</t>
  </si>
  <si>
    <t>N-1105</t>
  </si>
  <si>
    <t>Wiata - Ogrodowa 4</t>
  </si>
  <si>
    <t>ściany murowane, strop żelbetonowy</t>
  </si>
  <si>
    <t>budynek niemieszkalny</t>
  </si>
  <si>
    <t>N-1113</t>
  </si>
  <si>
    <t>Budynek - Ogrodowa 4</t>
  </si>
  <si>
    <t>N-1208</t>
  </si>
  <si>
    <t>2</t>
  </si>
  <si>
    <t>Place i drogi Ogrodowa 4</t>
  </si>
  <si>
    <t>N-1209</t>
  </si>
  <si>
    <t>Droga Ogrodowa 4</t>
  </si>
  <si>
    <t>N-1210</t>
  </si>
  <si>
    <t>N-1221</t>
  </si>
  <si>
    <t>Ogrodzenie Ogrodowa 4</t>
  </si>
  <si>
    <t>NYSA UL. OGRODOWA 4</t>
  </si>
  <si>
    <t>N-2104</t>
  </si>
  <si>
    <t>Kościuszki 10-budynek</t>
  </si>
  <si>
    <t>kamienno-ceglane, strop żelbetonowy</t>
  </si>
  <si>
    <t>dachówka ceramiczna</t>
  </si>
  <si>
    <t>budynek niemieszkalny w użytkowaniu do 31.07.2047 Prawo do użytkowania obejmuje 841/1000 części budynku</t>
  </si>
  <si>
    <t>3237,73 (w użytk.2723,30)</t>
  </si>
  <si>
    <t>w użytkowaniu mamy 2 piętra oraz cześć parteru, nasza powierzchnia nie obejmuje też klatki schodowej</t>
  </si>
  <si>
    <t>N-2107</t>
  </si>
  <si>
    <t>Inkubator-nakł.remont.</t>
  </si>
  <si>
    <t>CENTRUM BIZNEUS I EDUKACJI- NYSA UL. KOŚCIUSZKI 10</t>
  </si>
  <si>
    <t>N-1150</t>
  </si>
  <si>
    <t>Lokal użytkowy Głuchołaska 16</t>
  </si>
  <si>
    <t>magazyn w piwnicy wbudynku mieszkalno-użytkowym</t>
  </si>
  <si>
    <t>NYSA UL. GŁUCHOŁASKA 16</t>
  </si>
  <si>
    <t>N-1157</t>
  </si>
  <si>
    <t>Budynek Hajduki Nyskie 56</t>
  </si>
  <si>
    <t>ściany murowane (cegła)</t>
  </si>
  <si>
    <t>drewniany, kryty dachówką</t>
  </si>
  <si>
    <t>budynek mieszkalny</t>
  </si>
  <si>
    <t>HAJDUKI NYSKIE 56</t>
  </si>
  <si>
    <t>N-1145</t>
  </si>
  <si>
    <t>Mieszkanie Marcinkowskiego 5/1</t>
  </si>
  <si>
    <t>lokal mieszkalny</t>
  </si>
  <si>
    <t>NYSA UL. MARCINKOWSKIEGO 5/1</t>
  </si>
  <si>
    <t>N-1148</t>
  </si>
  <si>
    <t>Mieszkanie Gdańska 5/3</t>
  </si>
  <si>
    <t>NYSA UL. GDAŃSKA 5/3</t>
  </si>
  <si>
    <t>N-1146</t>
  </si>
  <si>
    <t>Mieszkanie Piastowska 41/8</t>
  </si>
  <si>
    <t>NYSA UL. PIASTOWSKA 41/8</t>
  </si>
  <si>
    <t>N-2108</t>
  </si>
  <si>
    <t>Otmuchowska/budynek</t>
  </si>
  <si>
    <t>budynek mieszkalny w użytkowaniu do 22.09.2046</t>
  </si>
  <si>
    <t>N-2117</t>
  </si>
  <si>
    <t>Otmuchowska 50c,50d/nakł.rem.2019</t>
  </si>
  <si>
    <t>N-2117/UE</t>
  </si>
  <si>
    <t>Otmuchowska 50c,50d/nakł.rem.2019-dotacja</t>
  </si>
  <si>
    <t>NYSA UL. OTMUCHOWSKA 50C-50D</t>
  </si>
  <si>
    <t>N-2105</t>
  </si>
  <si>
    <t>Marcinkowskiego 2-4/nakł.rem.2015</t>
  </si>
  <si>
    <t>płaski, drewniany, kryty papą</t>
  </si>
  <si>
    <t>budynek niemieszkalny w użytkowaniu do 07.05.2038</t>
  </si>
  <si>
    <t>N-2106</t>
  </si>
  <si>
    <t>Marcinkowskiego 2-4/nakł.rem.2018</t>
  </si>
  <si>
    <t>N-2109</t>
  </si>
  <si>
    <t>Marcinkowskiego 2-4/budynek</t>
  </si>
  <si>
    <t>NYSA UL. MARCINKOWSKIEGO 2-4</t>
  </si>
  <si>
    <t>N-2101</t>
  </si>
  <si>
    <t>Maszt stalowy</t>
  </si>
  <si>
    <t>prawo użytkowania do 28.12.2046</t>
  </si>
  <si>
    <t>MASZT- NYSA UL. MARCINKOWSKIEGO 2-4</t>
  </si>
  <si>
    <t>N-1158</t>
  </si>
  <si>
    <t>Budynek Hali Sportowej Sudecka 23</t>
  </si>
  <si>
    <t>ściany nośne żelbetowe, ściany działowe murowane z bloczkówgazobetonowych</t>
  </si>
  <si>
    <t>stropy żebetowe, kryty blachą aluminiowo-tytanową</t>
  </si>
  <si>
    <t>budynek wolnostojący 3-kondygnacyjny</t>
  </si>
  <si>
    <t>N-1222</t>
  </si>
  <si>
    <t>Parkingi i drogi dojazdowe Sudecka 23</t>
  </si>
  <si>
    <t>ARN-0017</t>
  </si>
  <si>
    <t>Billboardy-Hala Sportowa</t>
  </si>
  <si>
    <t>HALA SPORTOWO-WIDOWISKOWA - NYSA UL. SUDECKA 23</t>
  </si>
  <si>
    <t>1-10-107-20/98,04,11</t>
  </si>
  <si>
    <t>Budynek Krytej Pływalni+modernizacja</t>
  </si>
  <si>
    <t>2-21-211-64/11</t>
  </si>
  <si>
    <t>Oświetlenie zewnętrzne -Pływalnia</t>
  </si>
  <si>
    <t>2-22-220-27/98</t>
  </si>
  <si>
    <t>Drogi i place Pływalnia</t>
  </si>
  <si>
    <t>2-22-220-28/99</t>
  </si>
  <si>
    <t>Część chodnika Pływalnia</t>
  </si>
  <si>
    <t>2-22-220-63/11</t>
  </si>
  <si>
    <t>Modern.parking, chodnik Pływalnia</t>
  </si>
  <si>
    <t>KRYTA PŁYWALNIA -NYSA UL. PIŁSUDSKIEGO 40</t>
  </si>
  <si>
    <t>1-10-107-23/00</t>
  </si>
  <si>
    <t>Budynek administracyjno-socjalny Kąpiel. Miejskiego</t>
  </si>
  <si>
    <t>ściany murowane</t>
  </si>
  <si>
    <t>płaski, kryty papą</t>
  </si>
  <si>
    <t>budynek wolnostojący</t>
  </si>
  <si>
    <t>1-10-107-23/UE</t>
  </si>
  <si>
    <t>Budynek administracyjno-socjalny KM/ dot.UE</t>
  </si>
  <si>
    <t>1-10-109-24/00</t>
  </si>
  <si>
    <t>Budynek kasy - portierni Kąpiel.Miejs. Saperska</t>
  </si>
  <si>
    <t>1-10-109-24/UE</t>
  </si>
  <si>
    <t>Budynek kasy-portierni KM Saperska/dot.UE</t>
  </si>
  <si>
    <t>1-10-109-25/00</t>
  </si>
  <si>
    <t>Budynek kasy Kąpiel.Miejs. Ujejskiego</t>
  </si>
  <si>
    <t>2-21-210-36/00</t>
  </si>
  <si>
    <t>Linia energetyczna KM</t>
  </si>
  <si>
    <t>2-21-210-39/00/KW</t>
  </si>
  <si>
    <t>Stacja uzdatniania wody -koszt własny/modern.chlorowni</t>
  </si>
  <si>
    <t>obiekt murowany</t>
  </si>
  <si>
    <t>zbiorniki z betonu zbrojonego</t>
  </si>
  <si>
    <t>2-21-210-39/00/UE</t>
  </si>
  <si>
    <t>Stacja uzdatniania wody-dofinansowanie unijne</t>
  </si>
  <si>
    <t>2-21-211-01</t>
  </si>
  <si>
    <t>Infrastruktura-instalacje elektryczne</t>
  </si>
  <si>
    <t>2-21-211-01/UE</t>
  </si>
  <si>
    <t>Infrastruktura-instalacje elektryczne/dot.UE</t>
  </si>
  <si>
    <t>2-22-220-01</t>
  </si>
  <si>
    <t>Dojścia, dojazdy, place</t>
  </si>
  <si>
    <t>2-22-220-01/UE</t>
  </si>
  <si>
    <t>Dojścia, dojazdy, place/dot.UE</t>
  </si>
  <si>
    <t>2-22-220-02</t>
  </si>
  <si>
    <t>Terenowe miejsca parkingowe</t>
  </si>
  <si>
    <t>2-22-220-02/UE</t>
  </si>
  <si>
    <t>Terenowe miejsca parkingowe/dot.UE</t>
  </si>
  <si>
    <t>2-22-224-01</t>
  </si>
  <si>
    <t>Molo, przystań</t>
  </si>
  <si>
    <t>2-22-224-01/UE</t>
  </si>
  <si>
    <t>Molo, przystań/dot.UE</t>
  </si>
  <si>
    <t>2-29-290-01</t>
  </si>
  <si>
    <t>Park linowy</t>
  </si>
  <si>
    <t>2-29-290-02</t>
  </si>
  <si>
    <t>Bulodrom</t>
  </si>
  <si>
    <t>2-29-290-04</t>
  </si>
  <si>
    <t>Siłownia zewnętrzna</t>
  </si>
  <si>
    <t>2-29-290-05</t>
  </si>
  <si>
    <t>Boiska wielofunkcyjne</t>
  </si>
  <si>
    <t>2-29-290-05/UE</t>
  </si>
  <si>
    <t>Boiska wielofunkcyjne/dot.UE</t>
  </si>
  <si>
    <t>2-29-290-06</t>
  </si>
  <si>
    <t>Miejsce rekreacji i czytelnictwa</t>
  </si>
  <si>
    <t>2-29-290-33/00</t>
  </si>
  <si>
    <t>Ogrodzenie i brama wjazdowa KM Saperska</t>
  </si>
  <si>
    <t>2-29-290-34/00</t>
  </si>
  <si>
    <t>Ogrodzenie i brama wejściowa  KM Ujejskiego</t>
  </si>
  <si>
    <t>2-29-290-37/00</t>
  </si>
  <si>
    <t>Dno i skarpa niecki KM</t>
  </si>
  <si>
    <t>2-29-290-47/06</t>
  </si>
  <si>
    <t>Wiata ogniskowa na kąpielisku</t>
  </si>
  <si>
    <t>2-29-290-74/KW</t>
  </si>
  <si>
    <t>Baseny zewnętrzne-koszt własny/modern. Kąpieliska</t>
  </si>
  <si>
    <t>2-29-290-74/UE</t>
  </si>
  <si>
    <t>Baseny zewnętrzne-dofinansowanie unijne/modern. Kąpieliska</t>
  </si>
  <si>
    <t>2-29-291-73</t>
  </si>
  <si>
    <t>Zjeżdżalnie zewnętrzne</t>
  </si>
  <si>
    <t>konstrukcja stalowa na fundamentach betonowych, tory z tworzywa sztucznego</t>
  </si>
  <si>
    <t>2-29-291-75</t>
  </si>
  <si>
    <t>Przepompownia</t>
  </si>
  <si>
    <t>2-29-291-76</t>
  </si>
  <si>
    <t>Barierki przy wejściu na Kąpielisko</t>
  </si>
  <si>
    <t>2-29-291-77</t>
  </si>
  <si>
    <t>Barierki ochronne i bramka wejściowa na pomost</t>
  </si>
  <si>
    <t>2-29-291-78</t>
  </si>
  <si>
    <t>Barierki ochronne wzdłuż pomostów</t>
  </si>
  <si>
    <t>KĄPIELISKO MIEJSKIE FRAJDA - NYS UL. UJEJSKIEGO 25</t>
  </si>
  <si>
    <t>ARN-0001</t>
  </si>
  <si>
    <t>Hala pneumatyczna</t>
  </si>
  <si>
    <t>niekompletna-liny stalowe, oświetlenie</t>
  </si>
  <si>
    <t>HALA PNEUMATYCZNA - NYSA UL. UJEJSKIEGO 25</t>
  </si>
  <si>
    <t>ARN-0004</t>
  </si>
  <si>
    <t>8</t>
  </si>
  <si>
    <t>Hala namiotowa - Kąpielisko</t>
  </si>
  <si>
    <t>HALA NAMIOTOWA - NYSA UL. UJEJSKIEGO 25</t>
  </si>
  <si>
    <t>1-10-102-27/09</t>
  </si>
  <si>
    <t>Budynek-garaż, magazyn Lodowisko</t>
  </si>
  <si>
    <t>ściany z bloczków termorex</t>
  </si>
  <si>
    <t>blaszany spadzisty</t>
  </si>
  <si>
    <t>budynek wolnostojący posadowiony na ławie betonowej</t>
  </si>
  <si>
    <t>2-29-290-48/09</t>
  </si>
  <si>
    <t>Lodowisko sztuczne</t>
  </si>
  <si>
    <t>8-80-808-32/09</t>
  </si>
  <si>
    <t>Kontener -lodowisko/korty</t>
  </si>
  <si>
    <t>kontener socjalny, ocieplony, posadowiony na wylewce betonowej, pokryty blachą</t>
  </si>
  <si>
    <t>przeniesiony z wyposażenia, służy jako kasa i szatnia, obok jest murowana dobudówka, która obecnie jest remontowana, a której nie ma w ewidencji jako oddzielny środek trwały</t>
  </si>
  <si>
    <t>ARN-2001</t>
  </si>
  <si>
    <t>Korty tenisowe</t>
  </si>
  <si>
    <t>ARN-2002</t>
  </si>
  <si>
    <t>ogrodzenie z bramką wejściową</t>
  </si>
  <si>
    <t>LODOWISKO/KORTY TENISOWE - NYSA UL. KRASZEWSKIEGO 2</t>
  </si>
  <si>
    <t>N-1157/TAR</t>
  </si>
  <si>
    <t>Budynki Łukasińskiego-targowisko</t>
  </si>
  <si>
    <t>kioski murowane; stoły drewniane z zadaszeniem drewnianym; budynki murowane</t>
  </si>
  <si>
    <t>kryte blachą, papą</t>
  </si>
  <si>
    <t>kioski-w zabudowie szeregowej, teren ogrodzony, utwardzony, budynki biurowe murowane parterowe, szalety</t>
  </si>
  <si>
    <t>kioski: 573,73;  budynek  56,00; budynek  70,00</t>
  </si>
  <si>
    <t>TM-1</t>
  </si>
  <si>
    <t>Instalacja z rur żeliwnych</t>
  </si>
  <si>
    <t>TM-10</t>
  </si>
  <si>
    <t>Dodatkowe zadaszenie stanowisk PST</t>
  </si>
  <si>
    <t>TM-11</t>
  </si>
  <si>
    <t>Zadaszenie stanowisk PZ/PT 25-32</t>
  </si>
  <si>
    <t>TM-2</t>
  </si>
  <si>
    <t>Plac utwardzony</t>
  </si>
  <si>
    <t>TM-3</t>
  </si>
  <si>
    <t>Ogrodzenie z bramami samonośnymi</t>
  </si>
  <si>
    <t>TM-4</t>
  </si>
  <si>
    <t>TM-5</t>
  </si>
  <si>
    <t>Linia kablowa n/n</t>
  </si>
  <si>
    <t>TM-6</t>
  </si>
  <si>
    <t>Oświetlenie</t>
  </si>
  <si>
    <t>TM-7</t>
  </si>
  <si>
    <t>Instalacja wodno-kanalizacyjna</t>
  </si>
  <si>
    <t>TM-8</t>
  </si>
  <si>
    <t>Sieć wodociągowa</t>
  </si>
  <si>
    <t>TM-9</t>
  </si>
  <si>
    <t>Kanalizacja deszczowa</t>
  </si>
  <si>
    <t>TARGOWISKO - NYSA UL. ŁUKASIŃSKIEGO B/N</t>
  </si>
  <si>
    <t>N-2119</t>
  </si>
  <si>
    <t>Studnia głębinowa-Wyspiańskiego</t>
  </si>
  <si>
    <t>Umowa użyczenia do 31.07.2028</t>
  </si>
  <si>
    <t>STUDNIA GŁĘBINOWA - NYSA UL. WYSPIAŃSKIEGO B/N</t>
  </si>
  <si>
    <t>ARN-0005</t>
  </si>
  <si>
    <t>Budynek - Kaczkowskiego 6,6A,6B</t>
  </si>
  <si>
    <t>ściany ze zbrojonego betonu</t>
  </si>
  <si>
    <t>osiedle mieszkaniowe</t>
  </si>
  <si>
    <t>ARN-0005/D</t>
  </si>
  <si>
    <t>Budynek - Kaczkowskiego 6,6A,6B/ Dofinansowanie</t>
  </si>
  <si>
    <t>ARN-0006</t>
  </si>
  <si>
    <t>Budynek - Kaczkowskiego 6C,6D,6E</t>
  </si>
  <si>
    <t>ARN-0006/D</t>
  </si>
  <si>
    <t>Budynek - Kaczkowskiego 6C,6D,6E/ Dofinansowanie</t>
  </si>
  <si>
    <t>ARN-0007</t>
  </si>
  <si>
    <t>Budynek - Kaczkowskiego 6F,6G</t>
  </si>
  <si>
    <t>ARN-0007/D</t>
  </si>
  <si>
    <t>Budynek - Kaczkowskiego 6F,6G/ Dofinansowanie</t>
  </si>
  <si>
    <t>ARN-0008</t>
  </si>
  <si>
    <t>Parkingi, chodniki</t>
  </si>
  <si>
    <t>ARN-0008/D</t>
  </si>
  <si>
    <t>Parkingi, chodniki/ Dofinansowanie</t>
  </si>
  <si>
    <t>ARN-0009</t>
  </si>
  <si>
    <t>Plac zabaw</t>
  </si>
  <si>
    <t>ARN-0010</t>
  </si>
  <si>
    <t>Oświetlenie drogowe</t>
  </si>
  <si>
    <t>ARN-0010/D</t>
  </si>
  <si>
    <t>Oświetlenie drogowe/ Dofinansowanie</t>
  </si>
  <si>
    <t>OSIEDLE RODZINNE NYSA UL. KACZKOWSKIEGO 6-6G</t>
  </si>
  <si>
    <t>ARN-6004</t>
  </si>
  <si>
    <t>instalacja fotowoltaiczna</t>
  </si>
  <si>
    <t>umowa leasingowa</t>
  </si>
  <si>
    <t>FOTOWOLTAIKA-KRYTA PŁYWALNIA -NYSA UL. PIŁSUDSKIEGO 40</t>
  </si>
  <si>
    <t>korty tenisowe</t>
  </si>
  <si>
    <t>korty-obcy majątek, zlokalizowane na gruncie ARN</t>
  </si>
  <si>
    <t>KORTY TENISOWE - NYSA UL. SUDECKA 23</t>
  </si>
  <si>
    <t>N-1301</t>
  </si>
  <si>
    <t>3</t>
  </si>
  <si>
    <t>Kocioł gazowy c.o. Ogrodowa</t>
  </si>
  <si>
    <t>4-44-444-5/91</t>
  </si>
  <si>
    <t>4</t>
  </si>
  <si>
    <t>Sprężarka</t>
  </si>
  <si>
    <t>4-48-484-1/91</t>
  </si>
  <si>
    <t>4-48-484-2/91</t>
  </si>
  <si>
    <t>Spawarka</t>
  </si>
  <si>
    <t>4-48-489-1</t>
  </si>
  <si>
    <t>Maszyna czyszcząco-zbierająca Numatic TGB 4045 - Pływalnia</t>
  </si>
  <si>
    <t>4-49-491-45/14</t>
  </si>
  <si>
    <t>ESOK System obsługi sauny - Pływalnia</t>
  </si>
  <si>
    <t>N-1479</t>
  </si>
  <si>
    <t>Serwer - Marcinkowskiego</t>
  </si>
  <si>
    <t>N-1483</t>
  </si>
  <si>
    <t>Komputer Dell - HalaSportowa</t>
  </si>
  <si>
    <t>N-1484</t>
  </si>
  <si>
    <t>Sieć komputerowa-Ogrodowa</t>
  </si>
  <si>
    <t>N-1485</t>
  </si>
  <si>
    <t>Sieć internetowa Hotspot Hala Nysa</t>
  </si>
  <si>
    <t>5-59-592-11/10</t>
  </si>
  <si>
    <t>5</t>
  </si>
  <si>
    <t>Zestaw do utrzymania i konserwacji boiska Orlik</t>
  </si>
  <si>
    <t>ARN-0014</t>
  </si>
  <si>
    <t>Traktor-kosiarka CUB CADET</t>
  </si>
  <si>
    <t>6-61-610-06/09</t>
  </si>
  <si>
    <t>6</t>
  </si>
  <si>
    <t>Zasilanie elektryczne lodowiska</t>
  </si>
  <si>
    <t>6-62-620-04/09</t>
  </si>
  <si>
    <t>Sprzęt nagłośnieniowy lodowisko</t>
  </si>
  <si>
    <t>6-62-620-8/10</t>
  </si>
  <si>
    <t>Sprzęt nagłośnieniowy - Pływalnia</t>
  </si>
  <si>
    <t>6-62-620-9/10</t>
  </si>
  <si>
    <t>Sprzęt nagłośnieniowy Orlik</t>
  </si>
  <si>
    <t>6-62-622-10/10</t>
  </si>
  <si>
    <t>Monitoring Orlik</t>
  </si>
  <si>
    <t>likwidacja</t>
  </si>
  <si>
    <t>6-62-622-11/11</t>
  </si>
  <si>
    <t>Monitoring Pływalnia</t>
  </si>
  <si>
    <t>6-62-626-3/04</t>
  </si>
  <si>
    <t>Stacja uzdatniania wody i zbiornik wyrównawczy - Pływalnia</t>
  </si>
  <si>
    <t>6-65-659-7/10</t>
  </si>
  <si>
    <t>Odkurzacz basenowy Dolphin - Pływalnia</t>
  </si>
  <si>
    <t>6-66-669-20,21,22</t>
  </si>
  <si>
    <t>Odkurzacz Attix 751-61</t>
  </si>
  <si>
    <t>6-66-669-23</t>
  </si>
  <si>
    <t>Odkurzacz Dolphin Wave</t>
  </si>
  <si>
    <t>ARN-0002</t>
  </si>
  <si>
    <t>Monitoring Kąpielisko</t>
  </si>
  <si>
    <t>ARN-0003</t>
  </si>
  <si>
    <t>System nagłośnienia Kąpielisko</t>
  </si>
  <si>
    <t>ARN-0011</t>
  </si>
  <si>
    <t>System monitoringu - Kaczkowskiego</t>
  </si>
  <si>
    <t>ARN-0012</t>
  </si>
  <si>
    <t>Klimatyzacja - Ogrodowa</t>
  </si>
  <si>
    <t>ARN-0018</t>
  </si>
  <si>
    <t>Urządzenie kompensujące energię elektryczną-Marcinkowskiego</t>
  </si>
  <si>
    <t>ARN-0019</t>
  </si>
  <si>
    <t>Urządzenie kompensujące energię elektryczną GCW</t>
  </si>
  <si>
    <t>ARN-6001</t>
  </si>
  <si>
    <t>Odkurzacz Dolphin Wave 100</t>
  </si>
  <si>
    <t>Szlaban parkingowy -Hala Nysa</t>
  </si>
  <si>
    <t>N-1601</t>
  </si>
  <si>
    <t>Klimatyzacja - Marcinkowskiego</t>
  </si>
  <si>
    <t>8-80-803-2-8/94</t>
  </si>
  <si>
    <t>Telefax Panasonic - Pływalnia</t>
  </si>
  <si>
    <t>8-80-806-31/09</t>
  </si>
  <si>
    <t>Maszyna do pielęgnacji lodu - Lodowisko</t>
  </si>
  <si>
    <t>8-80-808-28/09</t>
  </si>
  <si>
    <t>Zestaw ratunkowy - Lodowisko</t>
  </si>
  <si>
    <t>8-80-808-29/09</t>
  </si>
  <si>
    <t>Iluminacje świetlne na lodowisku</t>
  </si>
  <si>
    <t>8-80-808-30/09</t>
  </si>
  <si>
    <t>Pług odśnieżny - Lodowisko</t>
  </si>
  <si>
    <t>8-80-808-33/09</t>
  </si>
  <si>
    <t>Urządzenia reklamowe na lodowisku</t>
  </si>
  <si>
    <t>8-80-808-39/10</t>
  </si>
  <si>
    <t>Obudowa kolektora - Lodowisko</t>
  </si>
  <si>
    <t>8-80-808-42/10</t>
  </si>
  <si>
    <t>Komplet stołów i ławek Orlik</t>
  </si>
  <si>
    <t>8-80-808-43/10</t>
  </si>
  <si>
    <t>Zestaw wyposażenia szatni Orlik</t>
  </si>
  <si>
    <t>ARN-0015</t>
  </si>
  <si>
    <t>Park wodny - Kąpielisko</t>
  </si>
  <si>
    <t>ARN-0016</t>
  </si>
  <si>
    <t>Uchwyt do ekranu LED - Hala sportowa</t>
  </si>
  <si>
    <t>ARN-8001</t>
  </si>
  <si>
    <t>Ogrodzenie tymczasowe-Hala Nysa</t>
  </si>
  <si>
    <t>ARN-8002</t>
  </si>
  <si>
    <t>Defibrylator półautomatyczny-Hala Nysa</t>
  </si>
  <si>
    <t>N-1481</t>
  </si>
  <si>
    <t>Terminal do odczy.danych,odb.radi.ant.-Marcinkowskiego</t>
  </si>
  <si>
    <t>N-1482</t>
  </si>
  <si>
    <t>Ekspres Jura E6 PLATIN - Marcinkowskiego</t>
  </si>
  <si>
    <t>N-1801</t>
  </si>
  <si>
    <t>Wykładzina ochronna - Hala sportowa</t>
  </si>
  <si>
    <t>N-1802</t>
  </si>
  <si>
    <t>Szyld świetlny Hala Nysa</t>
  </si>
  <si>
    <t>N-1803</t>
  </si>
  <si>
    <t>Meble zabudowane w szatni i recepcji - Hala sportowa</t>
  </si>
  <si>
    <t>N-1804</t>
  </si>
  <si>
    <t>Meble Marcinkowskiego/kuchnia,komoda gabinetowa</t>
  </si>
  <si>
    <t>N-1805</t>
  </si>
  <si>
    <t>System regenerujący potreningowy dla sportowców - Hala Sportowa</t>
  </si>
  <si>
    <t>N-1806</t>
  </si>
  <si>
    <t>Urządzenie do wyrzucania piłek do siatkówki - Hala Sportowa</t>
  </si>
  <si>
    <t>Winda osobowa-Marcinkowskiego 2-4</t>
  </si>
  <si>
    <t>Platforma schodowa dla osób niepełnosprawnych typ GTL 20 GaNSER-Kąpielisko</t>
  </si>
  <si>
    <t>pozostały sprzęt elektroniczny pow. 7 lat</t>
  </si>
  <si>
    <t>NISKOCENNE SKŁADNIKI MAJĄTKU</t>
  </si>
  <si>
    <t>Wyposażenie o niskiej wartości</t>
  </si>
  <si>
    <t>szacunkowa wartość składników wyposażenia w tym meble, wyposażenie siłowni, pływalni, kąpieliska, lodowiska</t>
  </si>
  <si>
    <t>RAZEM</t>
  </si>
  <si>
    <t>ŚRODKI OBROTOWE</t>
  </si>
  <si>
    <t>materiały, towary</t>
  </si>
  <si>
    <t>NAKŁADY INWESTYCYJNE- WG KSIĄG</t>
  </si>
  <si>
    <t>np. na remonty, wykończenie wnętrz w obcych nieruchomościach</t>
  </si>
  <si>
    <t>WARTOŚCI PIENIĘŻNE</t>
  </si>
  <si>
    <t>gotówka w kasie</t>
  </si>
  <si>
    <t>MIENIE OSÓB TRZECICH</t>
  </si>
  <si>
    <t>elektroniczny system obsługi klienta-pływalnia</t>
  </si>
  <si>
    <t>Konica Minolta- 3 urządzenia</t>
  </si>
  <si>
    <t>MIENIE PRACOWNIKÓW</t>
  </si>
  <si>
    <t>dla 68 pracowników</t>
  </si>
  <si>
    <t>NR.INWENTARZOWY</t>
  </si>
  <si>
    <t>RODZAJ SPRZĘTU</t>
  </si>
  <si>
    <t>PRODUCENT/MODEL</t>
  </si>
  <si>
    <t>DATA ZAKUPU</t>
  </si>
  <si>
    <t>SPRZĘT DO UBEZP.</t>
  </si>
  <si>
    <t>WYPOSAŻENIE</t>
  </si>
  <si>
    <t>STACJONARNY</t>
  </si>
  <si>
    <t>PRZENOŚNY</t>
  </si>
  <si>
    <t>POW.7 LAT
w maszynach, urządzeniach, wyposażeniu</t>
  </si>
  <si>
    <t>MARCINKOWSKIEGO</t>
  </si>
  <si>
    <t>M-202/13</t>
  </si>
  <si>
    <t>monitor</t>
  </si>
  <si>
    <t>Philips 243S7EJMB/00 23,8”</t>
  </si>
  <si>
    <t>M-202/14</t>
  </si>
  <si>
    <t>komputer</t>
  </si>
  <si>
    <t>CZR Business 1151</t>
  </si>
  <si>
    <t>M-202/16</t>
  </si>
  <si>
    <t>telefon komórkowy</t>
  </si>
  <si>
    <t>Samsung Galaxy</t>
  </si>
  <si>
    <t>A-2/371</t>
  </si>
  <si>
    <t>drukarka</t>
  </si>
  <si>
    <t>HP LaserJet</t>
  </si>
  <si>
    <t>In139bip</t>
  </si>
  <si>
    <t>M-203a/1</t>
  </si>
  <si>
    <t>laptop</t>
  </si>
  <si>
    <t>A-3/389</t>
  </si>
  <si>
    <t>skaner</t>
  </si>
  <si>
    <t>Epson</t>
  </si>
  <si>
    <t>A-3/284</t>
  </si>
  <si>
    <t>M-203/27</t>
  </si>
  <si>
    <t>M-203/28</t>
  </si>
  <si>
    <t>M-203/29</t>
  </si>
  <si>
    <t>M-203/30</t>
  </si>
  <si>
    <t>M-203/31</t>
  </si>
  <si>
    <t>Huawei</t>
  </si>
  <si>
    <t>M-203/32</t>
  </si>
  <si>
    <t>A-5/454</t>
  </si>
  <si>
    <t>LG</t>
  </si>
  <si>
    <t>M-204/21</t>
  </si>
  <si>
    <t>M-204/22</t>
  </si>
  <si>
    <t>M-204/23</t>
  </si>
  <si>
    <t>M-217/30</t>
  </si>
  <si>
    <t>M/209/9</t>
  </si>
  <si>
    <t>Samsung</t>
  </si>
  <si>
    <t>A-1/251</t>
  </si>
  <si>
    <t>M-205/27</t>
  </si>
  <si>
    <t>niszczarka</t>
  </si>
  <si>
    <t>HSM Securo C18</t>
  </si>
  <si>
    <t>M-205/28</t>
  </si>
  <si>
    <t>M-205/29</t>
  </si>
  <si>
    <t>M-205/30</t>
  </si>
  <si>
    <t>M-205/31</t>
  </si>
  <si>
    <t>M-205/32</t>
  </si>
  <si>
    <t>M-205/33</t>
  </si>
  <si>
    <t>M-205/36</t>
  </si>
  <si>
    <t>M-207/3</t>
  </si>
  <si>
    <t>EBA 2127C</t>
  </si>
  <si>
    <t>M-207/4</t>
  </si>
  <si>
    <t>serwer+zasilacz</t>
  </si>
  <si>
    <t>Actina Solar E 222 S6 SN/00379748</t>
  </si>
  <si>
    <t>Actina Solar 110 S6+SN/0037748</t>
  </si>
  <si>
    <t>M-207/6</t>
  </si>
  <si>
    <t>UTM firewall</t>
  </si>
  <si>
    <t>Stormshield UTM-zabezp.sieci komp.</t>
  </si>
  <si>
    <t>M-208/20</t>
  </si>
  <si>
    <t>M-208/21</t>
  </si>
  <si>
    <t>M-208/22</t>
  </si>
  <si>
    <t>M-208/23</t>
  </si>
  <si>
    <t>M-219/11</t>
  </si>
  <si>
    <t>Xiaomi Redmi 9</t>
  </si>
  <si>
    <t>M-208/28</t>
  </si>
  <si>
    <t>HP</t>
  </si>
  <si>
    <t>M-209/12</t>
  </si>
  <si>
    <t>transmiter</t>
  </si>
  <si>
    <t>M-209/13</t>
  </si>
  <si>
    <t>HP Envy</t>
  </si>
  <si>
    <t>M-209/7</t>
  </si>
  <si>
    <t>Apple</t>
  </si>
  <si>
    <t>M-210/13</t>
  </si>
  <si>
    <t>HP LJ PRO M102w</t>
  </si>
  <si>
    <t>M-210/6</t>
  </si>
  <si>
    <t>komputer/monitor</t>
  </si>
  <si>
    <t>Essentiel Smart Station</t>
  </si>
  <si>
    <t>M-210/10</t>
  </si>
  <si>
    <t>M-210/11</t>
  </si>
  <si>
    <t>M-210/16</t>
  </si>
  <si>
    <t>smartfon</t>
  </si>
  <si>
    <t>Samsung Galaxy A17</t>
  </si>
  <si>
    <t>Z-102/397</t>
  </si>
  <si>
    <t>Z-102/435</t>
  </si>
  <si>
    <t>tablet</t>
  </si>
  <si>
    <t>Z-102/406</t>
  </si>
  <si>
    <t>router</t>
  </si>
  <si>
    <t>M-211/14</t>
  </si>
  <si>
    <t>motorola</t>
  </si>
  <si>
    <t>M-211/15</t>
  </si>
  <si>
    <t>Xiaomi</t>
  </si>
  <si>
    <t>M-211/16</t>
  </si>
  <si>
    <t>stacja/replikator ASUS</t>
  </si>
  <si>
    <t>M-211/20-22</t>
  </si>
  <si>
    <t>mesh wifi system</t>
  </si>
  <si>
    <t>M-211/24</t>
  </si>
  <si>
    <t>M-211/25</t>
  </si>
  <si>
    <t>Samsung galaxy S23</t>
  </si>
  <si>
    <t>M-211/26</t>
  </si>
  <si>
    <t>M-211/27</t>
  </si>
  <si>
    <t>Reno15</t>
  </si>
  <si>
    <t>M-211/28</t>
  </si>
  <si>
    <t>DELL 15,6"</t>
  </si>
  <si>
    <t>M-213/14</t>
  </si>
  <si>
    <t>M-213/17</t>
  </si>
  <si>
    <t>M-213/20</t>
  </si>
  <si>
    <t>Samsung S21</t>
  </si>
  <si>
    <t>M-213/21</t>
  </si>
  <si>
    <t>Lenovo V15</t>
  </si>
  <si>
    <t>M-114/22</t>
  </si>
  <si>
    <t>M-114/23</t>
  </si>
  <si>
    <t>M-114/24</t>
  </si>
  <si>
    <t>AOC</t>
  </si>
  <si>
    <t>M-114/25</t>
  </si>
  <si>
    <t>M-114/26</t>
  </si>
  <si>
    <t>M-114/27</t>
  </si>
  <si>
    <t>M-214/31</t>
  </si>
  <si>
    <t>Canon</t>
  </si>
  <si>
    <t>Z-1/381</t>
  </si>
  <si>
    <t>OKI 3321</t>
  </si>
  <si>
    <t>A-3-323</t>
  </si>
  <si>
    <t>Z-6/358</t>
  </si>
  <si>
    <t>Asus</t>
  </si>
  <si>
    <t>M-116/41</t>
  </si>
  <si>
    <t>M-116/42</t>
  </si>
  <si>
    <t>M-116/43</t>
  </si>
  <si>
    <t>M-116/44</t>
  </si>
  <si>
    <t>M-116/45</t>
  </si>
  <si>
    <t>M-116/46</t>
  </si>
  <si>
    <t>M-116/47</t>
  </si>
  <si>
    <t>M-116/48</t>
  </si>
  <si>
    <t>M-116/49</t>
  </si>
  <si>
    <t>M-116/50</t>
  </si>
  <si>
    <t>M-116/51</t>
  </si>
  <si>
    <t>M-116/52</t>
  </si>
  <si>
    <t>M-116/53</t>
  </si>
  <si>
    <t>M-116/54</t>
  </si>
  <si>
    <t>A-5/475</t>
  </si>
  <si>
    <t>Z-1/186</t>
  </si>
  <si>
    <t>Z-103/451</t>
  </si>
  <si>
    <t>M-217/26</t>
  </si>
  <si>
    <t>M-217/27</t>
  </si>
  <si>
    <t>M-217/28</t>
  </si>
  <si>
    <t>M-217/29</t>
  </si>
  <si>
    <t>Z-102/498</t>
  </si>
  <si>
    <t>Lenovo</t>
  </si>
  <si>
    <t>M-218/17</t>
  </si>
  <si>
    <t>M-218/18</t>
  </si>
  <si>
    <t>M-218/21</t>
  </si>
  <si>
    <t>CZR Business 1152</t>
  </si>
  <si>
    <t>M-218/22</t>
  </si>
  <si>
    <t>M-219/7</t>
  </si>
  <si>
    <t>M-219/8</t>
  </si>
  <si>
    <t>M-204/24</t>
  </si>
  <si>
    <t>M-217/31</t>
  </si>
  <si>
    <t>M-219/9</t>
  </si>
  <si>
    <t>laptop MSI Katana</t>
  </si>
  <si>
    <t>MSI Katana</t>
  </si>
  <si>
    <t>M-219/10</t>
  </si>
  <si>
    <t>Samsung Odyssey</t>
  </si>
  <si>
    <t>INKUBATOR</t>
  </si>
  <si>
    <t>IN76ks</t>
  </si>
  <si>
    <t>projektor</t>
  </si>
  <si>
    <t>NEC VE303</t>
  </si>
  <si>
    <t>TARGOWISKO</t>
  </si>
  <si>
    <t>TM-4/64-65</t>
  </si>
  <si>
    <t>zestaw komputerowy</t>
  </si>
  <si>
    <t>Komp.+monitor LCD+druk.HP</t>
  </si>
  <si>
    <t>TM-3/408</t>
  </si>
  <si>
    <t>TM-3/418</t>
  </si>
  <si>
    <t>Xerox</t>
  </si>
  <si>
    <t>SE</t>
  </si>
  <si>
    <t>Samsung A15</t>
  </si>
  <si>
    <t>TM-4/492</t>
  </si>
  <si>
    <t>HP 17</t>
  </si>
  <si>
    <t>HALA SPORTOWA</t>
  </si>
  <si>
    <t>DELL</t>
  </si>
  <si>
    <t>sieć internetowa</t>
  </si>
  <si>
    <t>H/Dyrektor 2.9/1-4</t>
  </si>
  <si>
    <t>monitor*4</t>
  </si>
  <si>
    <t>Dell</t>
  </si>
  <si>
    <t>H/Dyrektor 2.9/5-6</t>
  </si>
  <si>
    <t>komputer*2</t>
  </si>
  <si>
    <t>H/Bok 1.1/3</t>
  </si>
  <si>
    <t>HP Laser Jet</t>
  </si>
  <si>
    <t>H/BOK 1.1/5</t>
  </si>
  <si>
    <t>MONITOR ŚCIENNY</t>
  </si>
  <si>
    <t>H/Bok 1.1/25</t>
  </si>
  <si>
    <t>samsung</t>
  </si>
  <si>
    <t>H/Biurowy 2.5/1</t>
  </si>
  <si>
    <t>H/Biurowy 2.5/2</t>
  </si>
  <si>
    <t>H/Biurowy 2.5/8</t>
  </si>
  <si>
    <t>ROUTER</t>
  </si>
  <si>
    <t>H/Biurowy 2.5/9</t>
  </si>
  <si>
    <t>SWITCH LINK</t>
  </si>
  <si>
    <t>H/Biurowy 2.5/10</t>
  </si>
  <si>
    <t>In118bip</t>
  </si>
  <si>
    <t>In120bip</t>
  </si>
  <si>
    <t>Borkowski</t>
  </si>
  <si>
    <t>MSI GF</t>
  </si>
  <si>
    <t>kasa fiskalna</t>
  </si>
  <si>
    <t>Posnet</t>
  </si>
  <si>
    <t>H/REŻ-1</t>
  </si>
  <si>
    <t>transmiter wi-fi</t>
  </si>
  <si>
    <t>ARN-4001</t>
  </si>
  <si>
    <t>Apple MacBook Pro</t>
  </si>
  <si>
    <t>ARN-6002</t>
  </si>
  <si>
    <t>ekran LED+niezbędny sprzęt</t>
  </si>
  <si>
    <t>H/mag-1.6/32</t>
  </si>
  <si>
    <t>Projektor</t>
  </si>
  <si>
    <t>KRYTA PŁYWALNIA</t>
  </si>
  <si>
    <t>KP 3</t>
  </si>
  <si>
    <t>komputer+monitor</t>
  </si>
  <si>
    <t>KP 4</t>
  </si>
  <si>
    <t>KP43</t>
  </si>
  <si>
    <t>telewizor</t>
  </si>
  <si>
    <t>KP 70</t>
  </si>
  <si>
    <t>KP 93</t>
  </si>
  <si>
    <t>drukarka laserowa</t>
  </si>
  <si>
    <t>Brother HL-L2400DWE</t>
  </si>
  <si>
    <t>KP 79</t>
  </si>
  <si>
    <t>drukarka fiskalna</t>
  </si>
  <si>
    <t>DRUKARKA FISKALNA THERMAL</t>
  </si>
  <si>
    <t>8-80-808-44</t>
  </si>
  <si>
    <t>sterownik basenowy</t>
  </si>
  <si>
    <t>ANALYT 3</t>
  </si>
  <si>
    <t>system obsł.klienta</t>
  </si>
  <si>
    <t>ESOK-system obsługi klienta Pływalnia</t>
  </si>
  <si>
    <t>KP 91</t>
  </si>
  <si>
    <t>ITX+Phiilps</t>
  </si>
  <si>
    <t>OGRODOWA</t>
  </si>
  <si>
    <t>sieć komputerowa</t>
  </si>
  <si>
    <t>KĄPIELISKO</t>
  </si>
  <si>
    <t>ZO-SM-5</t>
  </si>
  <si>
    <t>kolumny</t>
  </si>
  <si>
    <t>LDM-kolumny 2szt</t>
  </si>
  <si>
    <t>ZO-SM-6</t>
  </si>
  <si>
    <t>mixer</t>
  </si>
  <si>
    <t>LDM SMX-mixer</t>
  </si>
  <si>
    <t>GCW/KS/10</t>
  </si>
  <si>
    <t>GCW/KS/11</t>
  </si>
  <si>
    <t>kasa fiskalna*2</t>
  </si>
  <si>
    <t>Datecs</t>
  </si>
  <si>
    <t>GCW/KS/12</t>
  </si>
  <si>
    <t>NOR/ZK/1</t>
  </si>
  <si>
    <t>Philips</t>
  </si>
  <si>
    <t>GCW/23/20</t>
  </si>
  <si>
    <t>urządzenie wielofunkcyjne</t>
  </si>
  <si>
    <t>xerox</t>
  </si>
  <si>
    <t>Z-103/411</t>
  </si>
  <si>
    <t>asus</t>
  </si>
  <si>
    <t>Z-2/378</t>
  </si>
  <si>
    <t>Z-2/433</t>
  </si>
  <si>
    <t>DELL Inspiron</t>
  </si>
  <si>
    <t>SZACUNKOWA WARTOŚĆ CAŁEGO STAREGO SPRZĘTU</t>
  </si>
  <si>
    <t>telefony komórkowe</t>
  </si>
  <si>
    <t>pozostałe</t>
  </si>
  <si>
    <t>OC OGÓLNE – PARAMETRY</t>
  </si>
  <si>
    <t>Suma gwarancyjna i sublimity odnawiają się w każdym 12-miesięcznym okresie.</t>
  </si>
  <si>
    <t>Zakres / rozszerzenie</t>
  </si>
  <si>
    <t>Suma / sublimit</t>
  </si>
  <si>
    <t>Franszyza / uwagi</t>
  </si>
  <si>
    <t>Suma gwarancyjna</t>
  </si>
  <si>
    <t>jedno i wszystkie zdarzenia</t>
  </si>
  <si>
    <t>Czyste straty finansowe</t>
  </si>
  <si>
    <t>5%, min. 1 000 zł</t>
  </si>
  <si>
    <t>Czyste straty finansowe z produktu lub usługi</t>
  </si>
  <si>
    <t>w limicie CSF; 5%, min. 1 000 zł</t>
  </si>
  <si>
    <t>Koszty ochrony prawnej</t>
  </si>
  <si>
    <t>brak</t>
  </si>
  <si>
    <t>Szkody umyślne pracowników (bez reprezentantów)</t>
  </si>
  <si>
    <t>Zalania przez dach/rynny/okna</t>
  </si>
  <si>
    <t>Mienie przechowywane/kontrolowane</t>
  </si>
  <si>
    <t>Mienie poddane obróbce/naprawie/montażowi</t>
  </si>
  <si>
    <t>Ruchomości najmowane/dzierżawione/leasingowane</t>
  </si>
  <si>
    <t>Szkody w środowisku</t>
  </si>
  <si>
    <t>Choroby zakaźne i zakażenia</t>
  </si>
  <si>
    <t>Zatrucia pokarmowe</t>
  </si>
  <si>
    <t>OC pracodawcy</t>
  </si>
  <si>
    <t>Instalacje podziemne i nadziemne</t>
  </si>
  <si>
    <t>Prace rozbiórkowe i wyburzeniowe</t>
  </si>
  <si>
    <t>Młoty, kafary i urządzenia wibracyjne</t>
  </si>
  <si>
    <t>Drgania, osiadanie, osłabienie nośności gruntu</t>
  </si>
  <si>
    <t>Dokumenty</t>
  </si>
  <si>
    <t>Pozostałe zakresy</t>
  </si>
  <si>
    <t>do pełnej SG</t>
  </si>
  <si>
    <t>Rozszerzenia obligatoryjne</t>
  </si>
  <si>
    <t>odpowiedzialność deliktowa, kontraktowa, zbieg i produkt</t>
  </si>
  <si>
    <t>podwykonawcy, cross liability, nieruchomości, remonty, inwestycje i katastrofa budowlana</t>
  </si>
  <si>
    <t>przechowawca, szatnie, schowki, najem i mienie poddane obróbce</t>
  </si>
  <si>
    <t>środowisko, imprezy, sport, rekreacja, pływalnia, kąpielisko i żywność</t>
  </si>
  <si>
    <t>pracodawca, podróże służbowe, wolontariusze, parkingi i pojazdy niepodlegające OC obowiązkowemu</t>
  </si>
  <si>
    <t>instalacje, załadunek, rozładunek, wyburzenia, drgania i osiadanie</t>
  </si>
  <si>
    <t>targi, wystawy, konferencje, przeniesienie ognia i następcze kary umowne</t>
  </si>
  <si>
    <t>wynajmujący, dokumenty, ochrona prawna, zieleń, odśnieżanie i sprzęt komunalny</t>
  </si>
  <si>
    <t>OBOWIĄZKOWE OC ZAWODOWE</t>
  </si>
  <si>
    <t>Wyłącznie podstawowy zakres wynikający z przepisów – bez ochrony nadwyżkowej.</t>
  </si>
  <si>
    <t>Podstawa prawna</t>
  </si>
  <si>
    <t>Minimalna suma</t>
  </si>
  <si>
    <t>Okresy</t>
  </si>
  <si>
    <t>Franszyza</t>
  </si>
  <si>
    <t>OC zarządcy nieruchomości</t>
  </si>
  <si>
    <t>Rozporządzenie MF z 26.04.2019 r., Dz.U. 2019 poz. 802</t>
  </si>
  <si>
    <t>50 000 EUR na jedno i wszystkie zdarzenia</t>
  </si>
  <si>
    <t>01.04.2027–30.09.2027; 01.10.2027–30.09.2028</t>
  </si>
  <si>
    <t>OC usługowego prowadzenia ksiąg rachunkowych</t>
  </si>
  <si>
    <t>Rozporządzenie MF z 06.11.2014 r., Dz.U. 2014 poz. 1616</t>
  </si>
  <si>
    <t>10 000 EUR na jedno zdarzenie</t>
  </si>
  <si>
    <t>Kwotę w złotych ustala się zgodnie z właściwym rozporządzeniem przy zastosowaniu pierwszego średniego kursu EUR ogłoszonego przez NBP w roku zawarcia umowy. W razie zmiany prawa obowiązuje zakres co najmniej ustawowy na dzień początku ochrony.</t>
  </si>
  <si>
    <t>SZKODOWOŚĆ</t>
  </si>
  <si>
    <t>Dane według zaświadczeń ubezpieczycieli i informacji ARN; stan na 27.08.2026 r. / 04.08.2026 r.</t>
  </si>
  <si>
    <t>Ubezpieczyciel</t>
  </si>
  <si>
    <t>Polisa</t>
  </si>
  <si>
    <t>Ryzyko</t>
  </si>
  <si>
    <t>Nr szkody</t>
  </si>
  <si>
    <t>Data</t>
  </si>
  <si>
    <t>Wypłata</t>
  </si>
  <si>
    <t>Rezerwa</t>
  </si>
  <si>
    <t>Uwagi / przyczyna</t>
  </si>
  <si>
    <t>Compensa</t>
  </si>
  <si>
    <t>9802/7009456</t>
  </si>
  <si>
    <t>budynki i budowle</t>
  </si>
  <si>
    <t>4942388/1</t>
  </si>
  <si>
    <t>2022-10-17</t>
  </si>
  <si>
    <t>1306/7020095</t>
  </si>
  <si>
    <t>OC zarządcy</t>
  </si>
  <si>
    <t>4943847/1</t>
  </si>
  <si>
    <t>2022-08-19</t>
  </si>
  <si>
    <t>9802/7012758</t>
  </si>
  <si>
    <t>5558173/1</t>
  </si>
  <si>
    <t>2023-05-08</t>
  </si>
  <si>
    <t>5656601/1</t>
  </si>
  <si>
    <t>2023-06-06</t>
  </si>
  <si>
    <t>6339888/1</t>
  </si>
  <si>
    <t>2023-12-29</t>
  </si>
  <si>
    <t>1306/7025311</t>
  </si>
  <si>
    <t>OC ogólna</t>
  </si>
  <si>
    <t>6538021/1</t>
  </si>
  <si>
    <t>2023-11-22</t>
  </si>
  <si>
    <t>1306/7025310</t>
  </si>
  <si>
    <t>6328835/1</t>
  </si>
  <si>
    <t>2023-08-17</t>
  </si>
  <si>
    <t>9802/7016177</t>
  </si>
  <si>
    <t>7149429/2</t>
  </si>
  <si>
    <t>2024-08-03</t>
  </si>
  <si>
    <t>7149429/3</t>
  </si>
  <si>
    <t>7170465/1</t>
  </si>
  <si>
    <t>2024-08-21</t>
  </si>
  <si>
    <t>7252627/1</t>
  </si>
  <si>
    <t>2024-09-11</t>
  </si>
  <si>
    <t>7253737/1</t>
  </si>
  <si>
    <t>2024-09-15</t>
  </si>
  <si>
    <t>7257524/1</t>
  </si>
  <si>
    <t>2024-09-16</t>
  </si>
  <si>
    <t>7264013/1</t>
  </si>
  <si>
    <t>7264020/1</t>
  </si>
  <si>
    <t>7264025/1</t>
  </si>
  <si>
    <t>7264025/2</t>
  </si>
  <si>
    <t>7264040/1</t>
  </si>
  <si>
    <t>7366699/1</t>
  </si>
  <si>
    <t>2024-10-01</t>
  </si>
  <si>
    <t>7447843/1</t>
  </si>
  <si>
    <t>7663957/1</t>
  </si>
  <si>
    <t>2025-01-20</t>
  </si>
  <si>
    <t>1306/7030274</t>
  </si>
  <si>
    <t>7141711/1</t>
  </si>
  <si>
    <t>2024-07-11</t>
  </si>
  <si>
    <t>7981279/1</t>
  </si>
  <si>
    <t>9802/7019738</t>
  </si>
  <si>
    <t>8573115/1</t>
  </si>
  <si>
    <t>2025-09-09</t>
  </si>
  <si>
    <t>Allianz</t>
  </si>
  <si>
    <t>aktualna polisa mienia</t>
  </si>
  <si>
    <t>mienie</t>
  </si>
  <si>
    <t>wg raportu</t>
  </si>
  <si>
    <t>2025-11-05</t>
  </si>
  <si>
    <t>KONTROLA SPÓJNOŚCI</t>
  </si>
  <si>
    <t>Formuły sprawdzają najważniejsze sumy i punktację.</t>
  </si>
  <si>
    <t>Kontrola</t>
  </si>
  <si>
    <t>Wartość obliczona</t>
  </si>
  <si>
    <t>Wartość oczekiwana</t>
  </si>
  <si>
    <t>Status</t>
  </si>
  <si>
    <t>Komentarz</t>
  </si>
  <si>
    <t>Łączna suma mienia</t>
  </si>
  <si>
    <t>OPZ i wykaz</t>
  </si>
  <si>
    <t>Łączna suma elektroniki</t>
  </si>
  <si>
    <t>pełna SG</t>
  </si>
  <si>
    <t>Maksymalna punktacja fakultatywna</t>
  </si>
  <si>
    <t>30 + 2 + 8</t>
  </si>
  <si>
    <t>Wypłaty Compensa</t>
  </si>
  <si>
    <t>zaświadczenie 27.08.2026</t>
  </si>
  <si>
    <t>Rezerwa Compensa</t>
  </si>
  <si>
    <t>15%</t>
  </si>
  <si>
    <t>Liczba pozycji oznaczonych „odtworzeniowa”</t>
  </si>
  <si>
    <t>Powódź – podwyższenie łącznego limitu do 12 500 000 zł</t>
  </si>
  <si>
    <t>Dewastacja 1 000 000 zł / graffiti 60 000 zł</t>
  </si>
  <si>
    <t>Kradzież zwykła – limit 50 000 zł</t>
  </si>
  <si>
    <t>Czyste straty finansowe – sublimit 1 500 000 zł, produkt/usługa 750 000 zł</t>
  </si>
  <si>
    <t>pożar sauny na Pływalni</t>
  </si>
  <si>
    <t>szkody powodziowe</t>
  </si>
  <si>
    <t>wyładowanie atmosferyczne</t>
  </si>
  <si>
    <t>potwierdzone</t>
  </si>
  <si>
    <t>Koszty stałe działalności: 500 000 zł / 6 miesiący / 3 dni robocze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</si>
</sst>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&quot; zł&quot;"/>
    <numFmt numFmtId="165" formatCode="0.0000"/>
    <numFmt numFmtId="166" formatCode="#,##0&quot; zł&quot;"/>
    <numFmt numFmtId="167" formatCode="#,##0.00\ &quot;zł&quot;"/>
  </numFmts>
  <fonts count="15">
    <font>
      <sz val="11"/>
      <name val="Carlito"/>
    </font>
    <font>
      <b/>
      <sz val="16"/>
      <color rgb="FFFFFFFF"/>
      <name val="Calibri"/>
      <family val="2"/>
    </font>
    <font>
      <i/>
      <sz val="9"/>
      <color rgb="FF667085"/>
      <name val="Calibri"/>
      <family val="2"/>
    </font>
    <font>
      <sz val="11"/>
      <name val="Calibri"/>
      <family val="2"/>
    </font>
    <font>
      <b/>
      <sz val="10"/>
      <color rgb="FF17365D"/>
      <name val="Calibri"/>
      <family val="2"/>
    </font>
    <font>
      <sz val="9"/>
      <color rgb="FF1F2933"/>
      <name val="Calibri"/>
      <family val="2"/>
    </font>
    <font>
      <i/>
      <sz val="8"/>
      <color rgb="FF667085"/>
      <name val="Calibri"/>
      <family val="2"/>
    </font>
    <font>
      <b/>
      <sz val="9"/>
      <color rgb="FFFFFFFF"/>
      <name val="Calibri"/>
      <family val="2"/>
    </font>
    <font>
      <b/>
      <sz val="9"/>
      <color rgb="FF1F2933"/>
      <name val="Calibri"/>
      <family val="2"/>
    </font>
    <font>
      <b/>
      <sz val="11"/>
      <color rgb="FFFFFFFF"/>
      <name val="Calibri"/>
      <family val="2"/>
    </font>
    <font>
      <sz val="8"/>
      <color rgb="FF1F2933"/>
      <name val="Calibri"/>
      <family val="2"/>
    </font>
    <font>
      <b/>
      <sz val="8"/>
      <color rgb="FF17365D"/>
      <name val="Calibri"/>
      <family val="2"/>
    </font>
    <font>
      <b/>
      <sz val="8"/>
      <color rgb="FFFFFFFF"/>
      <name val="Calibri"/>
      <family val="2"/>
    </font>
    <font>
      <sz val="11"/>
      <name val="Carlito"/>
    </font>
    <font>
      <b/>
      <sz val="8"/>
      <color rgb="FF1F2933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rgb="FF17365D"/>
      </patternFill>
    </fill>
    <fill>
      <patternFill patternType="solid">
        <fgColor rgb="FFEAF1F7"/>
      </patternFill>
    </fill>
    <fill>
      <patternFill patternType="solid">
        <fgColor rgb="FFE7F3F2"/>
      </patternFill>
    </fill>
    <fill>
      <patternFill patternType="solid">
        <fgColor rgb="FFF2F4F6"/>
      </patternFill>
    </fill>
    <fill>
      <patternFill patternType="solid">
        <fgColor rgb="FF167C80"/>
      </patternFill>
    </fill>
    <fill>
      <patternFill patternType="solid">
        <fgColor rgb="FFFFF2CC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rgb="FFD0D5DD"/>
      </left>
      <right style="thin">
        <color rgb="FFD0D5DD"/>
      </right>
      <top style="thin">
        <color rgb="FFD0D5DD"/>
      </top>
      <bottom style="thin">
        <color rgb="FFD0D5DD"/>
      </bottom>
      <diagonal/>
    </border>
    <border>
      <left style="thin">
        <color rgb="FFD0D5DD"/>
      </left>
      <right/>
      <top style="thin">
        <color rgb="FFD0D5DD"/>
      </top>
      <bottom/>
      <diagonal/>
    </border>
    <border>
      <left/>
      <right/>
      <top style="thin">
        <color rgb="FFD0D5DD"/>
      </top>
      <bottom/>
      <diagonal/>
    </border>
    <border>
      <left/>
      <right style="thin">
        <color rgb="FFD0D5DD"/>
      </right>
      <top style="thin">
        <color rgb="FFD0D5DD"/>
      </top>
      <bottom/>
      <diagonal/>
    </border>
    <border>
      <left style="thin">
        <color rgb="FFD0D5DD"/>
      </left>
      <right/>
      <top/>
      <bottom style="thin">
        <color rgb="FFD0D5DD"/>
      </bottom>
      <diagonal/>
    </border>
    <border>
      <left/>
      <right/>
      <top/>
      <bottom style="thin">
        <color rgb="FFD0D5DD"/>
      </bottom>
      <diagonal/>
    </border>
    <border>
      <left/>
      <right style="thin">
        <color rgb="FFD0D5DD"/>
      </right>
      <top/>
      <bottom style="thin">
        <color rgb="FFD0D5DD"/>
      </bottom>
      <diagonal/>
    </border>
    <border>
      <left style="thin">
        <color rgb="FFD0D5DD"/>
      </left>
      <right/>
      <top/>
      <bottom/>
      <diagonal/>
    </border>
    <border>
      <left/>
      <right style="thin">
        <color rgb="FFD0D5DD"/>
      </right>
      <top/>
      <bottom/>
      <diagonal/>
    </border>
  </borders>
  <cellStyleXfs count="2">
    <xf numFmtId="0" fontId="0" fillId="0" borderId="0"/>
    <xf numFmtId="0" fontId="13" fillId="0" borderId="0"/>
  </cellStyleXfs>
  <cellXfs count="44">
    <xf numFmtId="0" fontId="0" fillId="0" borderId="0" xfId="0"/>
    <xf numFmtId="0" fontId="3" fillId="0" borderId="0" xfId="1" applyFont="1"/>
    <xf numFmtId="0" fontId="4" fillId="4" borderId="1" xfId="1" applyFont="1" applyFill="1" applyBorder="1" applyAlignment="1">
      <alignment wrapText="1"/>
    </xf>
    <xf numFmtId="0" fontId="5" fillId="0" borderId="1" xfId="1" applyFont="1" applyBorder="1" applyAlignment="1">
      <alignment vertical="center" wrapText="1"/>
    </xf>
    <xf numFmtId="0" fontId="7" fillId="6" borderId="1" xfId="1" applyFont="1" applyFill="1" applyBorder="1" applyAlignment="1">
      <alignment horizontal="center" vertical="center" wrapText="1"/>
    </xf>
    <xf numFmtId="164" fontId="5" fillId="0" borderId="1" xfId="1" applyNumberFormat="1" applyFont="1" applyBorder="1" applyAlignment="1">
      <alignment vertical="center" wrapText="1"/>
    </xf>
    <xf numFmtId="165" fontId="5" fillId="7" borderId="1" xfId="1" applyNumberFormat="1" applyFont="1" applyFill="1" applyBorder="1" applyAlignment="1">
      <alignment vertical="center" wrapText="1"/>
    </xf>
    <xf numFmtId="164" fontId="5" fillId="7" borderId="1" xfId="1" applyNumberFormat="1" applyFont="1" applyFill="1" applyBorder="1" applyAlignment="1">
      <alignment vertical="center" wrapText="1"/>
    </xf>
    <xf numFmtId="164" fontId="3" fillId="0" borderId="0" xfId="1" applyNumberFormat="1" applyFont="1"/>
    <xf numFmtId="164" fontId="8" fillId="3" borderId="1" xfId="1" applyNumberFormat="1" applyFont="1" applyFill="1" applyBorder="1" applyAlignment="1">
      <alignment vertical="center" wrapText="1"/>
    </xf>
    <xf numFmtId="0" fontId="5" fillId="7" borderId="1" xfId="1" applyFont="1" applyFill="1" applyBorder="1" applyAlignment="1">
      <alignment vertical="center" wrapText="1"/>
    </xf>
    <xf numFmtId="0" fontId="8" fillId="3" borderId="1" xfId="1" applyFont="1" applyFill="1" applyBorder="1" applyAlignment="1">
      <alignment vertical="center" wrapText="1"/>
    </xf>
    <xf numFmtId="164" fontId="5" fillId="3" borderId="1" xfId="1" applyNumberFormat="1" applyFont="1" applyFill="1" applyBorder="1" applyAlignment="1">
      <alignment vertical="center" wrapText="1"/>
    </xf>
    <xf numFmtId="164" fontId="7" fillId="6" borderId="1" xfId="1" applyNumberFormat="1" applyFont="1" applyFill="1" applyBorder="1" applyAlignment="1">
      <alignment horizontal="center" vertical="center" wrapText="1"/>
    </xf>
    <xf numFmtId="4" fontId="7" fillId="6" borderId="1" xfId="1" applyNumberFormat="1" applyFont="1" applyFill="1" applyBorder="1" applyAlignment="1">
      <alignment horizontal="center" vertical="center" wrapText="1"/>
    </xf>
    <xf numFmtId="0" fontId="10" fillId="0" borderId="1" xfId="1" applyFont="1" applyBorder="1" applyAlignment="1">
      <alignment vertical="center" wrapText="1"/>
    </xf>
    <xf numFmtId="0" fontId="11" fillId="3" borderId="1" xfId="1" applyFont="1" applyFill="1" applyBorder="1" applyAlignment="1">
      <alignment vertical="center" wrapText="1"/>
    </xf>
    <xf numFmtId="0" fontId="12" fillId="2" borderId="1" xfId="1" applyFont="1" applyFill="1" applyBorder="1" applyAlignment="1">
      <alignment vertical="center" wrapText="1"/>
    </xf>
    <xf numFmtId="4" fontId="12" fillId="2" borderId="1" xfId="1" applyNumberFormat="1" applyFont="1" applyFill="1" applyBorder="1" applyAlignment="1">
      <alignment vertical="center" wrapText="1"/>
    </xf>
    <xf numFmtId="166" fontId="5" fillId="0" borderId="1" xfId="1" applyNumberFormat="1" applyFont="1" applyBorder="1" applyAlignment="1">
      <alignment vertical="center" wrapText="1"/>
    </xf>
    <xf numFmtId="164" fontId="10" fillId="0" borderId="1" xfId="1" applyNumberFormat="1" applyFont="1" applyBorder="1" applyAlignment="1">
      <alignment vertical="center" wrapText="1"/>
    </xf>
    <xf numFmtId="4" fontId="5" fillId="0" borderId="1" xfId="1" applyNumberFormat="1" applyFont="1" applyBorder="1" applyAlignment="1">
      <alignment vertical="center" wrapText="1"/>
    </xf>
    <xf numFmtId="9" fontId="5" fillId="0" borderId="1" xfId="1" applyNumberFormat="1" applyFont="1" applyBorder="1" applyAlignment="1">
      <alignment vertical="center" wrapText="1"/>
    </xf>
    <xf numFmtId="0" fontId="14" fillId="0" borderId="1" xfId="1" applyFont="1" applyBorder="1" applyAlignment="1">
      <alignment vertical="center" wrapText="1"/>
    </xf>
    <xf numFmtId="0" fontId="10" fillId="8" borderId="1" xfId="1" applyFont="1" applyFill="1" applyBorder="1" applyAlignment="1">
      <alignment vertical="center" wrapText="1"/>
    </xf>
    <xf numFmtId="0" fontId="5" fillId="0" borderId="1" xfId="1" applyFont="1" applyBorder="1" applyAlignment="1">
      <alignment vertical="center" wrapText="1"/>
    </xf>
    <xf numFmtId="0" fontId="6" fillId="5" borderId="2" xfId="1" applyFont="1" applyFill="1" applyBorder="1" applyAlignment="1">
      <alignment wrapText="1"/>
    </xf>
    <xf numFmtId="0" fontId="6" fillId="5" borderId="3" xfId="1" applyFont="1" applyFill="1" applyBorder="1" applyAlignment="1">
      <alignment wrapText="1"/>
    </xf>
    <xf numFmtId="0" fontId="6" fillId="5" borderId="4" xfId="1" applyFont="1" applyFill="1" applyBorder="1" applyAlignment="1">
      <alignment wrapText="1"/>
    </xf>
    <xf numFmtId="0" fontId="6" fillId="5" borderId="5" xfId="1" applyFont="1" applyFill="1" applyBorder="1" applyAlignment="1">
      <alignment wrapText="1"/>
    </xf>
    <xf numFmtId="0" fontId="6" fillId="5" borderId="6" xfId="1" applyFont="1" applyFill="1" applyBorder="1" applyAlignment="1">
      <alignment wrapText="1"/>
    </xf>
    <xf numFmtId="0" fontId="6" fillId="5" borderId="7" xfId="1" applyFont="1" applyFill="1" applyBorder="1" applyAlignment="1">
      <alignment wrapText="1"/>
    </xf>
    <xf numFmtId="0" fontId="1" fillId="2" borderId="0" xfId="1" applyFont="1" applyFill="1" applyAlignment="1">
      <alignment vertical="center" wrapText="1"/>
    </xf>
    <xf numFmtId="0" fontId="2" fillId="3" borderId="0" xfId="1" applyFont="1" applyFill="1" applyAlignment="1">
      <alignment wrapText="1"/>
    </xf>
    <xf numFmtId="0" fontId="4" fillId="4" borderId="1" xfId="1" applyFont="1" applyFill="1" applyBorder="1" applyAlignment="1">
      <alignment wrapText="1"/>
    </xf>
    <xf numFmtId="0" fontId="9" fillId="2" borderId="0" xfId="1" applyFont="1" applyFill="1"/>
    <xf numFmtId="0" fontId="6" fillId="5" borderId="8" xfId="1" applyFont="1" applyFill="1" applyBorder="1" applyAlignment="1">
      <alignment wrapText="1"/>
    </xf>
    <xf numFmtId="0" fontId="6" fillId="5" borderId="0" xfId="1" applyFont="1" applyFill="1" applyAlignment="1">
      <alignment wrapText="1"/>
    </xf>
    <xf numFmtId="0" fontId="6" fillId="5" borderId="9" xfId="1" applyFont="1" applyFill="1" applyBorder="1" applyAlignment="1">
      <alignment wrapText="1"/>
    </xf>
    <xf numFmtId="167" fontId="7" fillId="6" borderId="1" xfId="1" applyNumberFormat="1" applyFont="1" applyFill="1" applyBorder="1" applyAlignment="1">
      <alignment horizontal="center" vertical="center" wrapText="1"/>
    </xf>
    <xf numFmtId="167" fontId="10" fillId="0" borderId="1" xfId="1" applyNumberFormat="1" applyFont="1" applyBorder="1" applyAlignment="1">
      <alignment vertical="center" wrapText="1"/>
    </xf>
    <xf numFmtId="167" fontId="11" fillId="3" borderId="1" xfId="1" applyNumberFormat="1" applyFont="1" applyFill="1" applyBorder="1" applyAlignment="1">
      <alignment vertical="center" wrapText="1"/>
    </xf>
    <xf numFmtId="167" fontId="0" fillId="0" borderId="0" xfId="0" applyNumberFormat="1"/>
    <xf numFmtId="167" fontId="5" fillId="0" borderId="1" xfId="1" applyNumberFormat="1" applyFont="1" applyBorder="1" applyAlignment="1">
      <alignment horizontal="left" vertical="center" wrapText="1"/>
    </xf>
  </cellXfs>
  <cellStyles count="2">
    <cellStyle name="Normal" xfId="1" xr:uid="{00000000-0005-0000-0000-000000000000}"/>
    <cellStyle name="Normalny" xfId="0" builtinId="0"/>
  </cellStyles>
  <dxfs count="3">
    <dxf>
      <font>
        <b/>
        <color rgb="FF9C0006"/>
      </font>
      <fill>
        <patternFill patternType="solid">
          <bgColor rgb="FFF4CCCC"/>
        </patternFill>
      </fill>
    </dxf>
    <dxf>
      <font>
        <b/>
        <color rgb="FF17365D"/>
      </font>
      <fill>
        <patternFill patternType="solid">
          <bgColor rgb="FFD9EAD3"/>
        </patternFill>
      </fill>
    </dxf>
    <dxf>
      <font>
        <b/>
        <color rgb="FF17365D"/>
      </font>
      <fill>
        <patternFill patternType="solid">
          <bgColor rgb="FFD9EAD3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Cenowa" displayName="TabelaCenowa" ref="A4:I14" totalsRowShown="0">
  <tableColumns count="9">
    <tableColumn id="1" xr3:uid="{00000000-0010-0000-0000-000001000000}" name="Lp."/>
    <tableColumn id="2" xr3:uid="{00000000-0010-0000-0000-000002000000}" name="Ubezpieczenie"/>
    <tableColumn id="3" xr3:uid="{00000000-0010-0000-0000-000003000000}" name="Okres ochrony"/>
    <tableColumn id="4" xr3:uid="{00000000-0010-0000-0000-000004000000}" name="Podstawa / suma"/>
    <tableColumn id="5" xr3:uid="{00000000-0010-0000-0000-000005000000}" name="Stawka ‰"/>
    <tableColumn id="6" xr3:uid="{00000000-0010-0000-0000-000006000000}" name="Składka (zł)"/>
    <tableColumn id="7" xr3:uid="{00000000-0010-0000-0000-000007000000}" name="Liczba rat"/>
    <tableColumn id="8" xr3:uid="{00000000-0010-0000-0000-000008000000}" name="Rata (zł)"/>
    <tableColumn id="9" xr3:uid="{00000000-0010-0000-0000-000009000000}" name="Uwagi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elaKryteriow" displayName="TabelaKryteriow" ref="A4:E20" totalsRowShown="0">
  <tableColumns count="5">
    <tableColumn id="1" xr3:uid="{00000000-0010-0000-0100-000001000000}" name="Kod"/>
    <tableColumn id="2" xr3:uid="{00000000-0010-0000-0100-000002000000}" name="Warunek fakultatywny"/>
    <tableColumn id="3" xr3:uid="{00000000-0010-0000-0100-000003000000}" name="Pkt"/>
    <tableColumn id="4" xr3:uid="{00000000-0010-0000-0100-000004000000}" name="Wybór"/>
    <tableColumn id="5" xr3:uid="{00000000-0010-0000-0100-000005000000}" name="Punkty przyznane"/>
  </tableColumns>
  <tableStyleInfo name="TableStyleMedium4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TabelaOCLimity" displayName="TabelaOCLimity" ref="A4:D23" totalsRowShown="0">
  <tableColumns count="4">
    <tableColumn id="1" xr3:uid="{00000000-0010-0000-0200-000001000000}" name="Lp."/>
    <tableColumn id="2" xr3:uid="{00000000-0010-0000-0200-000002000000}" name="Zakres / rozszerzenie"/>
    <tableColumn id="3" xr3:uid="{00000000-0010-0000-0200-000003000000}" name="Suma / sublimit"/>
    <tableColumn id="4" xr3:uid="{00000000-0010-0000-0200-000004000000}" name="Franszyza / uwagi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TabelaSzkod" displayName="TabelaSzkod" ref="A4:H29" totalsRowShown="0">
  <tableColumns count="8">
    <tableColumn id="1" xr3:uid="{00000000-0010-0000-0300-000001000000}" name="Ubezpieczyciel"/>
    <tableColumn id="2" xr3:uid="{00000000-0010-0000-0300-000002000000}" name="Polisa"/>
    <tableColumn id="3" xr3:uid="{00000000-0010-0000-0300-000003000000}" name="Ryzyko"/>
    <tableColumn id="4" xr3:uid="{00000000-0010-0000-0300-000004000000}" name="Nr szkody"/>
    <tableColumn id="5" xr3:uid="{00000000-0010-0000-0300-000005000000}" name="Data"/>
    <tableColumn id="6" xr3:uid="{00000000-0010-0000-0300-000006000000}" name="Wypłata"/>
    <tableColumn id="7" xr3:uid="{00000000-0010-0000-0300-000007000000}" name="Rezerwa"/>
    <tableColumn id="8" xr3:uid="{00000000-0010-0000-0300-000008000000}" name="Uwagi / przyczyna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2"/>
  <sheetViews>
    <sheetView showGridLines="0" tabSelected="1" workbookViewId="0">
      <selection activeCell="F9" sqref="F9"/>
    </sheetView>
  </sheetViews>
  <sheetFormatPr baseColWidth="10" defaultColWidth="8.83203125" defaultRowHeight="14"/>
  <cols>
    <col min="1" max="1" width="22" customWidth="1"/>
    <col min="2" max="2" width="32" customWidth="1"/>
    <col min="3" max="8" width="12" customWidth="1"/>
  </cols>
  <sheetData>
    <row r="1" spans="1:8" ht="34" customHeight="1">
      <c r="A1" s="32" t="s">
        <v>0</v>
      </c>
      <c r="B1" s="32" t="s">
        <v>0</v>
      </c>
      <c r="C1" s="32" t="s">
        <v>0</v>
      </c>
      <c r="D1" s="32" t="s">
        <v>0</v>
      </c>
      <c r="E1" s="32" t="s">
        <v>0</v>
      </c>
      <c r="F1" s="32" t="s">
        <v>0</v>
      </c>
      <c r="G1" s="32" t="s">
        <v>0</v>
      </c>
      <c r="H1" s="32" t="s">
        <v>0</v>
      </c>
    </row>
    <row r="2" spans="1:8" ht="25" customHeight="1">
      <c r="A2" s="33" t="s">
        <v>1</v>
      </c>
      <c r="B2" s="33" t="s">
        <v>1</v>
      </c>
      <c r="C2" s="33" t="s">
        <v>1</v>
      </c>
      <c r="D2" s="33" t="s">
        <v>1</v>
      </c>
      <c r="E2" s="33" t="s">
        <v>1</v>
      </c>
      <c r="F2" s="33" t="s">
        <v>1</v>
      </c>
      <c r="G2" s="33" t="s">
        <v>1</v>
      </c>
      <c r="H2" s="33" t="s">
        <v>1</v>
      </c>
    </row>
    <row r="3" spans="1:8" ht="15">
      <c r="A3" s="1"/>
      <c r="B3" s="1"/>
      <c r="C3" s="1"/>
      <c r="D3" s="1"/>
      <c r="E3" s="1"/>
      <c r="F3" s="1"/>
      <c r="G3" s="1"/>
      <c r="H3" s="1"/>
    </row>
    <row r="4" spans="1:8" ht="26">
      <c r="A4" s="2" t="s">
        <v>2</v>
      </c>
      <c r="B4" s="3" t="s">
        <v>3</v>
      </c>
      <c r="C4" s="1"/>
      <c r="D4" s="1"/>
      <c r="E4" s="1"/>
      <c r="F4" s="1"/>
      <c r="G4" s="1"/>
      <c r="H4" s="1"/>
    </row>
    <row r="5" spans="1:8" ht="15">
      <c r="A5" s="2" t="s">
        <v>4</v>
      </c>
      <c r="B5" s="3" t="s">
        <v>5</v>
      </c>
      <c r="C5" s="1"/>
      <c r="D5" s="1"/>
      <c r="E5" s="1"/>
      <c r="F5" s="1"/>
      <c r="G5" s="1"/>
      <c r="H5" s="1"/>
    </row>
    <row r="6" spans="1:8" ht="15">
      <c r="A6" s="2" t="s">
        <v>6</v>
      </c>
      <c r="B6" s="3" t="s">
        <v>7</v>
      </c>
      <c r="C6" s="1"/>
      <c r="D6" s="1"/>
      <c r="E6" s="1"/>
      <c r="F6" s="1"/>
      <c r="G6" s="1"/>
      <c r="H6" s="1"/>
    </row>
    <row r="7" spans="1:8" ht="15">
      <c r="A7" s="2" t="s">
        <v>8</v>
      </c>
      <c r="B7" s="3" t="s">
        <v>9</v>
      </c>
      <c r="C7" s="1"/>
      <c r="D7" s="1"/>
      <c r="E7" s="1"/>
      <c r="F7" s="1"/>
      <c r="G7" s="1"/>
      <c r="H7" s="1"/>
    </row>
    <row r="8" spans="1:8" ht="15">
      <c r="A8" s="2" t="s">
        <v>10</v>
      </c>
      <c r="B8" s="43">
        <v>141749039.52000001</v>
      </c>
      <c r="C8" s="1"/>
      <c r="D8" s="1"/>
      <c r="E8" s="1"/>
      <c r="F8" s="1"/>
      <c r="G8" s="1"/>
      <c r="H8" s="1"/>
    </row>
    <row r="9" spans="1:8" ht="15">
      <c r="A9" s="2" t="s">
        <v>11</v>
      </c>
      <c r="B9" s="3" t="s">
        <v>12</v>
      </c>
      <c r="C9" s="1"/>
      <c r="D9" s="1"/>
      <c r="E9" s="1"/>
      <c r="F9" s="1"/>
      <c r="G9" s="1"/>
      <c r="H9" s="1"/>
    </row>
    <row r="10" spans="1:8" ht="15">
      <c r="A10" s="2" t="s">
        <v>13</v>
      </c>
      <c r="B10" s="3" t="s">
        <v>14</v>
      </c>
      <c r="C10" s="1"/>
      <c r="D10" s="1"/>
      <c r="E10" s="1"/>
      <c r="F10" s="1"/>
      <c r="G10" s="1"/>
      <c r="H10" s="1"/>
    </row>
    <row r="11" spans="1:8" ht="15">
      <c r="A11" s="2" t="s">
        <v>15</v>
      </c>
      <c r="B11" s="3" t="s">
        <v>16</v>
      </c>
      <c r="C11" s="1"/>
      <c r="D11" s="1"/>
      <c r="E11" s="1"/>
      <c r="F11" s="1"/>
      <c r="G11" s="1"/>
      <c r="H11" s="1"/>
    </row>
    <row r="12" spans="1:8" ht="15">
      <c r="A12" s="2" t="s">
        <v>17</v>
      </c>
      <c r="B12" s="3" t="s">
        <v>18</v>
      </c>
      <c r="C12" s="1"/>
      <c r="D12" s="1"/>
      <c r="E12" s="1"/>
      <c r="F12" s="1"/>
      <c r="G12" s="1"/>
      <c r="H12" s="1"/>
    </row>
    <row r="13" spans="1:8" ht="15">
      <c r="A13" s="1"/>
      <c r="B13" s="1"/>
      <c r="C13" s="1"/>
      <c r="D13" s="1"/>
      <c r="E13" s="1"/>
      <c r="F13" s="1"/>
      <c r="G13" s="1"/>
      <c r="H13" s="1"/>
    </row>
    <row r="14" spans="1:8" ht="15">
      <c r="A14" s="34" t="s">
        <v>19</v>
      </c>
      <c r="B14" s="34" t="s">
        <v>19</v>
      </c>
      <c r="C14" s="34" t="s">
        <v>19</v>
      </c>
      <c r="D14" s="34" t="s">
        <v>19</v>
      </c>
      <c r="E14" s="34" t="s">
        <v>19</v>
      </c>
      <c r="F14" s="34" t="s">
        <v>19</v>
      </c>
      <c r="G14" s="34" t="s">
        <v>19</v>
      </c>
      <c r="H14" s="34" t="s">
        <v>19</v>
      </c>
    </row>
    <row r="15" spans="1:8" ht="26" customHeight="1">
      <c r="A15" s="25" t="s">
        <v>20</v>
      </c>
      <c r="B15" s="25"/>
      <c r="C15" s="25"/>
      <c r="D15" s="25"/>
      <c r="E15" s="25"/>
      <c r="F15" s="25"/>
      <c r="G15" s="25"/>
      <c r="H15" s="25"/>
    </row>
    <row r="16" spans="1:8" ht="26" customHeight="1">
      <c r="A16" s="25" t="s">
        <v>21</v>
      </c>
      <c r="B16" s="25"/>
      <c r="C16" s="25"/>
      <c r="D16" s="25"/>
      <c r="E16" s="25"/>
      <c r="F16" s="25"/>
      <c r="G16" s="25"/>
      <c r="H16" s="25"/>
    </row>
    <row r="17" spans="1:8" ht="26" customHeight="1">
      <c r="A17" s="25" t="s">
        <v>22</v>
      </c>
      <c r="B17" s="25"/>
      <c r="C17" s="25"/>
      <c r="D17" s="25"/>
      <c r="E17" s="25"/>
      <c r="F17" s="25"/>
      <c r="G17" s="25"/>
      <c r="H17" s="25"/>
    </row>
    <row r="18" spans="1:8" ht="26" customHeight="1">
      <c r="A18" s="25" t="s">
        <v>23</v>
      </c>
      <c r="B18" s="25"/>
      <c r="C18" s="25"/>
      <c r="D18" s="25"/>
      <c r="E18" s="25"/>
      <c r="F18" s="25"/>
      <c r="G18" s="25"/>
      <c r="H18" s="25"/>
    </row>
    <row r="19" spans="1:8" ht="26" customHeight="1">
      <c r="A19" s="25" t="s">
        <v>24</v>
      </c>
      <c r="B19" s="25"/>
      <c r="C19" s="25"/>
      <c r="D19" s="25"/>
      <c r="E19" s="25"/>
      <c r="F19" s="25"/>
      <c r="G19" s="25"/>
      <c r="H19" s="25"/>
    </row>
    <row r="20" spans="1:8" ht="15">
      <c r="A20" s="1"/>
      <c r="B20" s="1"/>
      <c r="C20" s="1"/>
      <c r="D20" s="1"/>
      <c r="E20" s="1"/>
      <c r="F20" s="1"/>
      <c r="G20" s="1"/>
      <c r="H20" s="1"/>
    </row>
    <row r="21" spans="1:8" ht="34" customHeight="1">
      <c r="A21" s="26" t="s">
        <v>25</v>
      </c>
      <c r="B21" s="27" t="s">
        <v>25</v>
      </c>
      <c r="C21" s="27" t="s">
        <v>25</v>
      </c>
      <c r="D21" s="27" t="s">
        <v>25</v>
      </c>
      <c r="E21" s="27" t="s">
        <v>25</v>
      </c>
      <c r="F21" s="27" t="s">
        <v>25</v>
      </c>
      <c r="G21" s="27" t="s">
        <v>25</v>
      </c>
      <c r="H21" s="28" t="s">
        <v>25</v>
      </c>
    </row>
    <row r="22" spans="1:8" ht="34" customHeight="1">
      <c r="A22" s="29" t="s">
        <v>25</v>
      </c>
      <c r="B22" s="30" t="s">
        <v>25</v>
      </c>
      <c r="C22" s="30" t="s">
        <v>25</v>
      </c>
      <c r="D22" s="30" t="s">
        <v>25</v>
      </c>
      <c r="E22" s="30" t="s">
        <v>25</v>
      </c>
      <c r="F22" s="30" t="s">
        <v>25</v>
      </c>
      <c r="G22" s="30" t="s">
        <v>25</v>
      </c>
      <c r="H22" s="31" t="s">
        <v>25</v>
      </c>
    </row>
  </sheetData>
  <mergeCells count="9">
    <mergeCell ref="A17:H17"/>
    <mergeCell ref="A18:H18"/>
    <mergeCell ref="A19:H19"/>
    <mergeCell ref="A21:H22"/>
    <mergeCell ref="A1:H1"/>
    <mergeCell ref="A2:H2"/>
    <mergeCell ref="A14:H14"/>
    <mergeCell ref="A15:H15"/>
    <mergeCell ref="A16:H16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H33"/>
  <sheetViews>
    <sheetView showGridLines="0" workbookViewId="0">
      <selection activeCell="H17" sqref="H17"/>
    </sheetView>
  </sheetViews>
  <sheetFormatPr baseColWidth="10" defaultColWidth="8.83203125" defaultRowHeight="14"/>
  <cols>
    <col min="1" max="1" width="15" customWidth="1"/>
    <col min="2" max="2" width="18" customWidth="1"/>
    <col min="3" max="3" width="24" customWidth="1"/>
    <col min="4" max="4" width="17" customWidth="1"/>
    <col min="5" max="5" width="14" customWidth="1"/>
    <col min="6" max="7" width="16" customWidth="1"/>
    <col min="8" max="8" width="48" customWidth="1"/>
  </cols>
  <sheetData>
    <row r="1" spans="1:8" ht="34" customHeight="1">
      <c r="A1" s="32" t="s">
        <v>839</v>
      </c>
      <c r="B1" s="32" t="s">
        <v>839</v>
      </c>
      <c r="C1" s="32" t="s">
        <v>839</v>
      </c>
      <c r="D1" s="32" t="s">
        <v>839</v>
      </c>
      <c r="E1" s="32" t="s">
        <v>839</v>
      </c>
      <c r="F1" s="32" t="s">
        <v>839</v>
      </c>
      <c r="G1" s="32" t="s">
        <v>839</v>
      </c>
      <c r="H1" s="32" t="s">
        <v>839</v>
      </c>
    </row>
    <row r="2" spans="1:8" ht="25" customHeight="1">
      <c r="A2" s="33" t="s">
        <v>840</v>
      </c>
      <c r="B2" s="33" t="s">
        <v>840</v>
      </c>
      <c r="C2" s="33" t="s">
        <v>840</v>
      </c>
      <c r="D2" s="33" t="s">
        <v>840</v>
      </c>
      <c r="E2" s="33" t="s">
        <v>840</v>
      </c>
      <c r="F2" s="33" t="s">
        <v>840</v>
      </c>
      <c r="G2" s="33" t="s">
        <v>840</v>
      </c>
      <c r="H2" s="33" t="s">
        <v>840</v>
      </c>
    </row>
    <row r="3" spans="1:8" ht="15">
      <c r="A3" s="1"/>
      <c r="B3" s="1"/>
      <c r="C3" s="1"/>
      <c r="D3" s="1"/>
      <c r="E3" s="1"/>
      <c r="F3" s="1"/>
      <c r="G3" s="1"/>
      <c r="H3" s="1"/>
    </row>
    <row r="4" spans="1:8" ht="30" customHeight="1">
      <c r="A4" s="4" t="s">
        <v>841</v>
      </c>
      <c r="B4" s="4" t="s">
        <v>842</v>
      </c>
      <c r="C4" s="4" t="s">
        <v>843</v>
      </c>
      <c r="D4" s="4" t="s">
        <v>844</v>
      </c>
      <c r="E4" s="4" t="s">
        <v>845</v>
      </c>
      <c r="F4" s="4" t="s">
        <v>846</v>
      </c>
      <c r="G4" s="4" t="s">
        <v>847</v>
      </c>
      <c r="H4" s="4" t="s">
        <v>848</v>
      </c>
    </row>
    <row r="5" spans="1:8">
      <c r="A5" s="15" t="s">
        <v>849</v>
      </c>
      <c r="B5" s="15" t="s">
        <v>850</v>
      </c>
      <c r="C5" s="15" t="s">
        <v>851</v>
      </c>
      <c r="D5" s="15" t="s">
        <v>852</v>
      </c>
      <c r="E5" s="15" t="s">
        <v>853</v>
      </c>
      <c r="F5" s="20">
        <v>11493</v>
      </c>
      <c r="G5" s="20">
        <v>0</v>
      </c>
      <c r="H5" s="15"/>
    </row>
    <row r="6" spans="1:8">
      <c r="A6" s="15" t="s">
        <v>849</v>
      </c>
      <c r="B6" s="15" t="s">
        <v>854</v>
      </c>
      <c r="C6" s="15" t="s">
        <v>855</v>
      </c>
      <c r="D6" s="15" t="s">
        <v>856</v>
      </c>
      <c r="E6" s="15" t="s">
        <v>857</v>
      </c>
      <c r="F6" s="20">
        <v>0</v>
      </c>
      <c r="G6" s="20">
        <v>0</v>
      </c>
      <c r="H6" s="15"/>
    </row>
    <row r="7" spans="1:8">
      <c r="A7" s="15" t="s">
        <v>849</v>
      </c>
      <c r="B7" s="15" t="s">
        <v>858</v>
      </c>
      <c r="C7" s="15" t="s">
        <v>851</v>
      </c>
      <c r="D7" s="15" t="s">
        <v>859</v>
      </c>
      <c r="E7" s="15" t="s">
        <v>860</v>
      </c>
      <c r="F7" s="20">
        <v>1470</v>
      </c>
      <c r="G7" s="20">
        <v>0</v>
      </c>
      <c r="H7" s="15"/>
    </row>
    <row r="8" spans="1:8">
      <c r="A8" s="15" t="s">
        <v>849</v>
      </c>
      <c r="B8" s="15" t="s">
        <v>858</v>
      </c>
      <c r="C8" s="15" t="s">
        <v>851</v>
      </c>
      <c r="D8" s="15" t="s">
        <v>861</v>
      </c>
      <c r="E8" s="15" t="s">
        <v>862</v>
      </c>
      <c r="F8" s="20">
        <v>1332</v>
      </c>
      <c r="G8" s="20">
        <v>0</v>
      </c>
      <c r="H8" s="15"/>
    </row>
    <row r="9" spans="1:8">
      <c r="A9" s="15" t="s">
        <v>849</v>
      </c>
      <c r="B9" s="15" t="s">
        <v>858</v>
      </c>
      <c r="C9" s="15" t="s">
        <v>851</v>
      </c>
      <c r="D9" s="15" t="s">
        <v>863</v>
      </c>
      <c r="E9" s="15" t="s">
        <v>864</v>
      </c>
      <c r="F9" s="20">
        <v>3264</v>
      </c>
      <c r="G9" s="20">
        <v>0</v>
      </c>
      <c r="H9" s="15"/>
    </row>
    <row r="10" spans="1:8">
      <c r="A10" s="15" t="s">
        <v>849</v>
      </c>
      <c r="B10" s="15" t="s">
        <v>865</v>
      </c>
      <c r="C10" s="15" t="s">
        <v>866</v>
      </c>
      <c r="D10" s="15" t="s">
        <v>867</v>
      </c>
      <c r="E10" s="15" t="s">
        <v>868</v>
      </c>
      <c r="F10" s="20">
        <v>25</v>
      </c>
      <c r="G10" s="20">
        <v>0</v>
      </c>
      <c r="H10" s="15"/>
    </row>
    <row r="11" spans="1:8">
      <c r="A11" s="15" t="s">
        <v>849</v>
      </c>
      <c r="B11" s="15" t="s">
        <v>869</v>
      </c>
      <c r="C11" s="15" t="s">
        <v>855</v>
      </c>
      <c r="D11" s="15" t="s">
        <v>870</v>
      </c>
      <c r="E11" s="15" t="s">
        <v>871</v>
      </c>
      <c r="F11" s="20">
        <v>0</v>
      </c>
      <c r="G11" s="20">
        <v>0</v>
      </c>
      <c r="H11" s="15"/>
    </row>
    <row r="12" spans="1:8">
      <c r="A12" s="15" t="s">
        <v>849</v>
      </c>
      <c r="B12" s="15" t="s">
        <v>872</v>
      </c>
      <c r="C12" s="15" t="s">
        <v>851</v>
      </c>
      <c r="D12" s="15" t="s">
        <v>873</v>
      </c>
      <c r="E12" s="15" t="s">
        <v>874</v>
      </c>
      <c r="F12" s="20">
        <v>3508</v>
      </c>
      <c r="G12" s="20">
        <v>0</v>
      </c>
      <c r="H12" s="15"/>
    </row>
    <row r="13" spans="1:8">
      <c r="A13" s="15" t="s">
        <v>849</v>
      </c>
      <c r="B13" s="15" t="s">
        <v>872</v>
      </c>
      <c r="C13" s="15" t="s">
        <v>851</v>
      </c>
      <c r="D13" s="15" t="s">
        <v>875</v>
      </c>
      <c r="E13" s="15" t="s">
        <v>874</v>
      </c>
      <c r="F13" s="20">
        <v>0</v>
      </c>
      <c r="G13" s="20">
        <v>0</v>
      </c>
      <c r="H13" s="15"/>
    </row>
    <row r="14" spans="1:8">
      <c r="A14" s="15" t="s">
        <v>849</v>
      </c>
      <c r="B14" s="15" t="s">
        <v>872</v>
      </c>
      <c r="C14" s="15" t="s">
        <v>851</v>
      </c>
      <c r="D14" s="15" t="s">
        <v>876</v>
      </c>
      <c r="E14" s="15" t="s">
        <v>877</v>
      </c>
      <c r="F14" s="20">
        <v>0</v>
      </c>
      <c r="G14" s="20">
        <v>0</v>
      </c>
      <c r="H14" s="15"/>
    </row>
    <row r="15" spans="1:8">
      <c r="A15" s="15" t="s">
        <v>849</v>
      </c>
      <c r="B15" s="15" t="s">
        <v>872</v>
      </c>
      <c r="C15" s="15" t="s">
        <v>851</v>
      </c>
      <c r="D15" s="15" t="s">
        <v>878</v>
      </c>
      <c r="E15" s="15" t="s">
        <v>879</v>
      </c>
      <c r="F15" s="20">
        <v>41523</v>
      </c>
      <c r="G15" s="20">
        <v>0</v>
      </c>
      <c r="H15" s="15" t="s">
        <v>928</v>
      </c>
    </row>
    <row r="16" spans="1:8">
      <c r="A16" s="15" t="s">
        <v>849</v>
      </c>
      <c r="B16" s="15" t="s">
        <v>872</v>
      </c>
      <c r="C16" s="15" t="s">
        <v>851</v>
      </c>
      <c r="D16" s="15" t="s">
        <v>880</v>
      </c>
      <c r="E16" s="15" t="s">
        <v>881</v>
      </c>
      <c r="F16" s="20">
        <v>40933</v>
      </c>
      <c r="G16" s="20">
        <v>0</v>
      </c>
      <c r="H16" s="15" t="s">
        <v>929</v>
      </c>
    </row>
    <row r="17" spans="1:8">
      <c r="A17" s="15" t="s">
        <v>849</v>
      </c>
      <c r="B17" s="15" t="s">
        <v>872</v>
      </c>
      <c r="C17" s="15" t="s">
        <v>851</v>
      </c>
      <c r="D17" s="15" t="s">
        <v>882</v>
      </c>
      <c r="E17" s="15" t="s">
        <v>883</v>
      </c>
      <c r="F17" s="20">
        <v>287088</v>
      </c>
      <c r="G17" s="20">
        <v>0</v>
      </c>
      <c r="H17" s="15" t="s">
        <v>929</v>
      </c>
    </row>
    <row r="18" spans="1:8">
      <c r="A18" s="15" t="s">
        <v>849</v>
      </c>
      <c r="B18" s="15" t="s">
        <v>872</v>
      </c>
      <c r="C18" s="15" t="s">
        <v>851</v>
      </c>
      <c r="D18" s="15" t="s">
        <v>884</v>
      </c>
      <c r="E18" s="15" t="s">
        <v>883</v>
      </c>
      <c r="F18" s="20">
        <v>151573</v>
      </c>
      <c r="G18" s="20">
        <v>0</v>
      </c>
      <c r="H18" s="15" t="s">
        <v>929</v>
      </c>
    </row>
    <row r="19" spans="1:8">
      <c r="A19" s="15" t="s">
        <v>849</v>
      </c>
      <c r="B19" s="15" t="s">
        <v>872</v>
      </c>
      <c r="C19" s="15" t="s">
        <v>851</v>
      </c>
      <c r="D19" s="15" t="s">
        <v>885</v>
      </c>
      <c r="E19" s="15" t="s">
        <v>883</v>
      </c>
      <c r="F19" s="20">
        <v>15648</v>
      </c>
      <c r="G19" s="20">
        <v>0</v>
      </c>
      <c r="H19" s="15" t="s">
        <v>929</v>
      </c>
    </row>
    <row r="20" spans="1:8">
      <c r="A20" s="15" t="s">
        <v>849</v>
      </c>
      <c r="B20" s="15" t="s">
        <v>872</v>
      </c>
      <c r="C20" s="15" t="s">
        <v>851</v>
      </c>
      <c r="D20" s="15" t="s">
        <v>886</v>
      </c>
      <c r="E20" s="15" t="s">
        <v>883</v>
      </c>
      <c r="F20" s="20">
        <v>41734</v>
      </c>
      <c r="G20" s="20">
        <v>0</v>
      </c>
      <c r="H20" s="15" t="s">
        <v>929</v>
      </c>
    </row>
    <row r="21" spans="1:8">
      <c r="A21" s="15" t="s">
        <v>849</v>
      </c>
      <c r="B21" s="15" t="s">
        <v>872</v>
      </c>
      <c r="C21" s="15" t="s">
        <v>851</v>
      </c>
      <c r="D21" s="15" t="s">
        <v>887</v>
      </c>
      <c r="E21" s="15" t="s">
        <v>883</v>
      </c>
      <c r="F21" s="20">
        <v>0</v>
      </c>
      <c r="G21" s="20">
        <v>0</v>
      </c>
      <c r="H21" s="15" t="s">
        <v>929</v>
      </c>
    </row>
    <row r="22" spans="1:8">
      <c r="A22" s="15" t="s">
        <v>849</v>
      </c>
      <c r="B22" s="15" t="s">
        <v>872</v>
      </c>
      <c r="C22" s="15" t="s">
        <v>851</v>
      </c>
      <c r="D22" s="15" t="s">
        <v>888</v>
      </c>
      <c r="E22" s="15" t="s">
        <v>883</v>
      </c>
      <c r="F22" s="20">
        <v>6935</v>
      </c>
      <c r="G22" s="20">
        <v>0</v>
      </c>
      <c r="H22" s="15" t="s">
        <v>929</v>
      </c>
    </row>
    <row r="23" spans="1:8">
      <c r="A23" s="15" t="s">
        <v>849</v>
      </c>
      <c r="B23" s="15" t="s">
        <v>872</v>
      </c>
      <c r="C23" s="15" t="s">
        <v>851</v>
      </c>
      <c r="D23" s="15" t="s">
        <v>889</v>
      </c>
      <c r="E23" s="15" t="s">
        <v>890</v>
      </c>
      <c r="F23" s="20">
        <v>33377</v>
      </c>
      <c r="G23" s="20">
        <v>0</v>
      </c>
      <c r="H23" s="15" t="s">
        <v>929</v>
      </c>
    </row>
    <row r="24" spans="1:8">
      <c r="A24" s="15" t="s">
        <v>849</v>
      </c>
      <c r="B24" s="15" t="s">
        <v>872</v>
      </c>
      <c r="C24" s="15" t="s">
        <v>851</v>
      </c>
      <c r="D24" s="15" t="s">
        <v>891</v>
      </c>
      <c r="E24" s="15" t="s">
        <v>883</v>
      </c>
      <c r="F24" s="20">
        <v>43089</v>
      </c>
      <c r="G24" s="20">
        <v>0</v>
      </c>
      <c r="H24" s="15" t="s">
        <v>929</v>
      </c>
    </row>
    <row r="25" spans="1:8">
      <c r="A25" s="15" t="s">
        <v>849</v>
      </c>
      <c r="B25" s="15" t="s">
        <v>872</v>
      </c>
      <c r="C25" s="15" t="s">
        <v>851</v>
      </c>
      <c r="D25" s="15" t="s">
        <v>892</v>
      </c>
      <c r="E25" s="15" t="s">
        <v>893</v>
      </c>
      <c r="F25" s="20">
        <v>1230</v>
      </c>
      <c r="G25" s="20">
        <v>0</v>
      </c>
      <c r="H25" s="15"/>
    </row>
    <row r="26" spans="1:8">
      <c r="A26" s="15" t="s">
        <v>849</v>
      </c>
      <c r="B26" s="15" t="s">
        <v>894</v>
      </c>
      <c r="C26" s="15" t="s">
        <v>866</v>
      </c>
      <c r="D26" s="15" t="s">
        <v>895</v>
      </c>
      <c r="E26" s="15" t="s">
        <v>896</v>
      </c>
      <c r="F26" s="20">
        <v>0</v>
      </c>
      <c r="G26" s="20">
        <v>0</v>
      </c>
      <c r="H26" s="15"/>
    </row>
    <row r="27" spans="1:8">
      <c r="A27" s="15" t="s">
        <v>849</v>
      </c>
      <c r="B27" s="15" t="s">
        <v>894</v>
      </c>
      <c r="C27" s="15" t="s">
        <v>866</v>
      </c>
      <c r="D27" s="15" t="s">
        <v>897</v>
      </c>
      <c r="E27" s="15" t="s">
        <v>883</v>
      </c>
      <c r="F27" s="20">
        <v>1063</v>
      </c>
      <c r="G27" s="20">
        <v>0</v>
      </c>
      <c r="H27" s="15"/>
    </row>
    <row r="28" spans="1:8">
      <c r="A28" s="15" t="s">
        <v>849</v>
      </c>
      <c r="B28" s="15" t="s">
        <v>898</v>
      </c>
      <c r="C28" s="15" t="s">
        <v>851</v>
      </c>
      <c r="D28" s="15" t="s">
        <v>899</v>
      </c>
      <c r="E28" s="15" t="s">
        <v>900</v>
      </c>
      <c r="F28" s="20">
        <v>98973</v>
      </c>
      <c r="G28" s="20">
        <v>100000</v>
      </c>
      <c r="H28" s="15" t="s">
        <v>930</v>
      </c>
    </row>
    <row r="29" spans="1:8">
      <c r="A29" s="15" t="s">
        <v>901</v>
      </c>
      <c r="B29" s="15" t="s">
        <v>902</v>
      </c>
      <c r="C29" s="15" t="s">
        <v>903</v>
      </c>
      <c r="D29" s="15" t="s">
        <v>904</v>
      </c>
      <c r="E29" s="15" t="s">
        <v>905</v>
      </c>
      <c r="F29" s="20">
        <v>0</v>
      </c>
      <c r="G29" s="20">
        <v>0</v>
      </c>
      <c r="H29" s="15"/>
    </row>
    <row r="30" spans="1:8" ht="15">
      <c r="A30" s="1"/>
      <c r="B30" s="1"/>
      <c r="C30" s="1"/>
      <c r="D30" s="1"/>
      <c r="E30" s="1"/>
      <c r="F30" s="1"/>
      <c r="G30" s="1"/>
      <c r="H30" s="1"/>
    </row>
    <row r="31" spans="1:8" ht="15">
      <c r="A31" s="1"/>
      <c r="B31" s="1"/>
      <c r="C31" s="1"/>
      <c r="D31" s="1"/>
      <c r="E31" s="1"/>
      <c r="F31" s="1"/>
      <c r="G31" s="1"/>
      <c r="H31" s="1"/>
    </row>
    <row r="32" spans="1:8" ht="34" customHeight="1">
      <c r="A32" s="26"/>
      <c r="B32" s="27"/>
      <c r="C32" s="27"/>
      <c r="D32" s="27"/>
      <c r="E32" s="27"/>
      <c r="F32" s="27"/>
      <c r="G32" s="27"/>
      <c r="H32" s="28"/>
    </row>
    <row r="33" spans="1:8" ht="34" customHeight="1">
      <c r="A33" s="29"/>
      <c r="B33" s="30"/>
      <c r="C33" s="30"/>
      <c r="D33" s="30"/>
      <c r="E33" s="30"/>
      <c r="F33" s="30"/>
      <c r="G33" s="30"/>
      <c r="H33" s="31"/>
    </row>
  </sheetData>
  <mergeCells count="3">
    <mergeCell ref="A1:H1"/>
    <mergeCell ref="A2:H2"/>
    <mergeCell ref="A32:H33"/>
  </mergeCells>
  <pageMargins left="0.7" right="0.7" top="0.75" bottom="0.75" header="0.3" footer="0.3"/>
  <tableParts count="1">
    <tablePart r:id="rId1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E17"/>
  <sheetViews>
    <sheetView showGridLines="0" workbookViewId="0">
      <selection activeCell="C6" sqref="C6"/>
    </sheetView>
  </sheetViews>
  <sheetFormatPr baseColWidth="10" defaultColWidth="8.83203125" defaultRowHeight="14"/>
  <cols>
    <col min="1" max="1" width="45" customWidth="1"/>
    <col min="2" max="3" width="20" customWidth="1"/>
    <col min="4" max="4" width="15" customWidth="1"/>
    <col min="5" max="5" width="60" customWidth="1"/>
  </cols>
  <sheetData>
    <row r="1" spans="1:5" ht="34" customHeight="1">
      <c r="A1" s="32" t="s">
        <v>906</v>
      </c>
      <c r="B1" s="32" t="s">
        <v>906</v>
      </c>
      <c r="C1" s="32" t="s">
        <v>906</v>
      </c>
      <c r="D1" s="32" t="s">
        <v>906</v>
      </c>
      <c r="E1" s="32" t="s">
        <v>906</v>
      </c>
    </row>
    <row r="2" spans="1:5" ht="25" customHeight="1">
      <c r="A2" s="33" t="s">
        <v>907</v>
      </c>
      <c r="B2" s="33" t="s">
        <v>907</v>
      </c>
      <c r="C2" s="33" t="s">
        <v>907</v>
      </c>
      <c r="D2" s="33" t="s">
        <v>907</v>
      </c>
      <c r="E2" s="33" t="s">
        <v>907</v>
      </c>
    </row>
    <row r="3" spans="1:5" ht="15">
      <c r="A3" s="1"/>
      <c r="B3" s="1"/>
      <c r="C3" s="1"/>
      <c r="D3" s="1"/>
      <c r="E3" s="1"/>
    </row>
    <row r="4" spans="1:5" ht="30" customHeight="1">
      <c r="A4" s="4" t="s">
        <v>908</v>
      </c>
      <c r="B4" s="4" t="s">
        <v>909</v>
      </c>
      <c r="C4" s="4" t="s">
        <v>910</v>
      </c>
      <c r="D4" s="4" t="s">
        <v>911</v>
      </c>
      <c r="E4" s="4" t="s">
        <v>912</v>
      </c>
    </row>
    <row r="5" spans="1:5">
      <c r="A5" s="3" t="s">
        <v>913</v>
      </c>
      <c r="B5" s="21">
        <f>'Sumy ubezpieczenia'!E14</f>
        <v>141749039.52000001</v>
      </c>
      <c r="C5" s="21">
        <v>141749039.52000001</v>
      </c>
      <c r="D5" s="3" t="str">
        <f t="shared" ref="D5:D12" si="0">IF(ABS(B5-C5)&lt;0.01,"OK","BŁĄD")</f>
        <v>OK</v>
      </c>
      <c r="E5" s="3" t="s">
        <v>914</v>
      </c>
    </row>
    <row r="6" spans="1:5">
      <c r="A6" s="3" t="s">
        <v>915</v>
      </c>
      <c r="B6" s="21">
        <f>'Sumy ubezpieczenia'!E24</f>
        <v>466000</v>
      </c>
      <c r="C6" s="21">
        <v>466000</v>
      </c>
      <c r="D6" s="3" t="str">
        <f t="shared" si="0"/>
        <v>OK</v>
      </c>
      <c r="E6" s="3" t="s">
        <v>914</v>
      </c>
    </row>
    <row r="7" spans="1:5">
      <c r="A7" s="3" t="s">
        <v>13</v>
      </c>
      <c r="B7" s="21">
        <v>6000000</v>
      </c>
      <c r="C7" s="21">
        <v>6000000</v>
      </c>
      <c r="D7" s="3" t="str">
        <f t="shared" si="0"/>
        <v>OK</v>
      </c>
      <c r="E7" s="3" t="s">
        <v>916</v>
      </c>
    </row>
    <row r="8" spans="1:5">
      <c r="A8" s="3" t="s">
        <v>917</v>
      </c>
      <c r="B8" s="21">
        <f>SUM(Kryteria!C5:C20)</f>
        <v>40</v>
      </c>
      <c r="C8" s="21">
        <v>40</v>
      </c>
      <c r="D8" s="3" t="str">
        <f t="shared" si="0"/>
        <v>OK</v>
      </c>
      <c r="E8" s="3" t="s">
        <v>918</v>
      </c>
    </row>
    <row r="9" spans="1:5">
      <c r="A9" s="3" t="s">
        <v>919</v>
      </c>
      <c r="B9" s="21">
        <f>SUMIF(Szkodowosc!A5:A29,"Compensa",Szkodowosc!F5:F29)</f>
        <v>784258</v>
      </c>
      <c r="C9" s="21">
        <v>784258</v>
      </c>
      <c r="D9" s="3" t="str">
        <f t="shared" si="0"/>
        <v>OK</v>
      </c>
      <c r="E9" s="3" t="s">
        <v>920</v>
      </c>
    </row>
    <row r="10" spans="1:5">
      <c r="A10" s="3" t="s">
        <v>921</v>
      </c>
      <c r="B10" s="21">
        <f>SUMIF(Szkodowosc!A5:A29,"Compensa",Szkodowosc!G5:G29)</f>
        <v>100000</v>
      </c>
      <c r="C10" s="21">
        <v>100000</v>
      </c>
      <c r="D10" s="3" t="str">
        <f t="shared" si="0"/>
        <v>OK</v>
      </c>
      <c r="E10" s="3" t="s">
        <v>920</v>
      </c>
    </row>
    <row r="11" spans="1:5">
      <c r="A11" s="3" t="s">
        <v>17</v>
      </c>
      <c r="B11" s="22">
        <v>0.15</v>
      </c>
      <c r="C11" s="22">
        <v>0.15</v>
      </c>
      <c r="D11" s="3" t="str">
        <f t="shared" si="0"/>
        <v>OK</v>
      </c>
      <c r="E11" s="3" t="s">
        <v>922</v>
      </c>
    </row>
    <row r="12" spans="1:5">
      <c r="A12" s="3" t="s">
        <v>923</v>
      </c>
      <c r="B12" s="3">
        <f>COUNTIF(Nieruchomosci!E1:E121,"odtworzeniowa")</f>
        <v>4</v>
      </c>
      <c r="C12" s="3">
        <v>4</v>
      </c>
      <c r="D12" s="3" t="str">
        <f t="shared" si="0"/>
        <v>OK</v>
      </c>
      <c r="E12" s="3" t="s">
        <v>931</v>
      </c>
    </row>
    <row r="13" spans="1:5" ht="15">
      <c r="A13" s="1"/>
      <c r="B13" s="1"/>
      <c r="C13" s="1"/>
      <c r="D13" s="1"/>
      <c r="E13" s="1"/>
    </row>
    <row r="14" spans="1:5" ht="15">
      <c r="A14" s="1"/>
      <c r="B14" s="1"/>
      <c r="C14" s="1"/>
      <c r="D14" s="1"/>
      <c r="E14" s="1"/>
    </row>
    <row r="15" spans="1:5" ht="34" customHeight="1">
      <c r="A15" s="26"/>
      <c r="B15" s="27"/>
      <c r="C15" s="27"/>
      <c r="D15" s="27"/>
      <c r="E15" s="28"/>
    </row>
    <row r="16" spans="1:5" ht="34" customHeight="1">
      <c r="A16" s="36"/>
      <c r="B16" s="37"/>
      <c r="C16" s="37"/>
      <c r="D16" s="37"/>
      <c r="E16" s="38"/>
    </row>
    <row r="17" spans="1:5" ht="34" customHeight="1">
      <c r="A17" s="29"/>
      <c r="B17" s="30"/>
      <c r="C17" s="30"/>
      <c r="D17" s="30"/>
      <c r="E17" s="31"/>
    </row>
  </sheetData>
  <mergeCells count="3">
    <mergeCell ref="A1:E1"/>
    <mergeCell ref="A2:E2"/>
    <mergeCell ref="A15:E17"/>
  </mergeCells>
  <conditionalFormatting sqref="D5:D12">
    <cfRule type="containsText" dxfId="1" priority="1" operator="containsText" text="OK"/>
    <cfRule type="containsText" dxfId="0" priority="2" operator="containsText" text="BŁĄD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21"/>
  <sheetViews>
    <sheetView showGridLines="0" workbookViewId="0">
      <selection activeCell="D7" sqref="D7"/>
    </sheetView>
  </sheetViews>
  <sheetFormatPr baseColWidth="10" defaultColWidth="8.83203125" defaultRowHeight="14"/>
  <cols>
    <col min="1" max="1" width="6" customWidth="1"/>
    <col min="2" max="2" width="30" customWidth="1"/>
    <col min="3" max="3" width="22" customWidth="1"/>
    <col min="4" max="4" width="18" customWidth="1"/>
    <col min="5" max="5" width="11" customWidth="1"/>
    <col min="6" max="6" width="16" customWidth="1"/>
    <col min="7" max="7" width="10" customWidth="1"/>
    <col min="8" max="8" width="15" customWidth="1"/>
    <col min="9" max="9" width="28" customWidth="1"/>
  </cols>
  <sheetData>
    <row r="1" spans="1:9" ht="34" customHeight="1">
      <c r="A1" s="32" t="s">
        <v>26</v>
      </c>
      <c r="B1" s="32" t="s">
        <v>26</v>
      </c>
      <c r="C1" s="32" t="s">
        <v>26</v>
      </c>
      <c r="D1" s="32" t="s">
        <v>26</v>
      </c>
      <c r="E1" s="32" t="s">
        <v>26</v>
      </c>
      <c r="F1" s="32" t="s">
        <v>26</v>
      </c>
      <c r="G1" s="32" t="s">
        <v>26</v>
      </c>
      <c r="H1" s="32" t="s">
        <v>26</v>
      </c>
      <c r="I1" s="32" t="s">
        <v>26</v>
      </c>
    </row>
    <row r="2" spans="1:9" ht="25" customHeight="1">
      <c r="A2" s="33" t="s">
        <v>27</v>
      </c>
      <c r="B2" s="33" t="s">
        <v>27</v>
      </c>
      <c r="C2" s="33" t="s">
        <v>27</v>
      </c>
      <c r="D2" s="33" t="s">
        <v>27</v>
      </c>
      <c r="E2" s="33" t="s">
        <v>27</v>
      </c>
      <c r="F2" s="33" t="s">
        <v>27</v>
      </c>
      <c r="G2" s="33" t="s">
        <v>27</v>
      </c>
      <c r="H2" s="33" t="s">
        <v>27</v>
      </c>
      <c r="I2" s="33" t="s">
        <v>27</v>
      </c>
    </row>
    <row r="3" spans="1:9" ht="15">
      <c r="A3" s="1"/>
      <c r="B3" s="1"/>
      <c r="C3" s="1"/>
      <c r="D3" s="1"/>
      <c r="E3" s="1"/>
      <c r="F3" s="1"/>
      <c r="G3" s="1"/>
      <c r="H3" s="1"/>
      <c r="I3" s="1"/>
    </row>
    <row r="4" spans="1:9" ht="30" customHeight="1">
      <c r="A4" s="4" t="s">
        <v>28</v>
      </c>
      <c r="B4" s="4" t="s">
        <v>29</v>
      </c>
      <c r="C4" s="4" t="s">
        <v>30</v>
      </c>
      <c r="D4" s="4" t="s">
        <v>31</v>
      </c>
      <c r="E4" s="4" t="s">
        <v>32</v>
      </c>
      <c r="F4" s="4" t="s">
        <v>33</v>
      </c>
      <c r="G4" s="4" t="s">
        <v>34</v>
      </c>
      <c r="H4" s="4" t="s">
        <v>35</v>
      </c>
      <c r="I4" s="4" t="s">
        <v>36</v>
      </c>
    </row>
    <row r="5" spans="1:9">
      <c r="A5" s="3">
        <v>1</v>
      </c>
      <c r="B5" s="3" t="s">
        <v>37</v>
      </c>
      <c r="C5" s="3" t="s">
        <v>38</v>
      </c>
      <c r="D5" s="5">
        <f>'Sumy ubezpieczenia'!$E$14</f>
        <v>141749039.52000001</v>
      </c>
      <c r="E5" s="6"/>
      <c r="F5" s="5">
        <f>D5*E5/1000</f>
        <v>0</v>
      </c>
      <c r="G5" s="3">
        <v>4</v>
      </c>
      <c r="H5" s="5">
        <f t="shared" ref="H5:H14" si="0">IFERROR(F5/G5,0)</f>
        <v>0</v>
      </c>
      <c r="I5" s="3" t="s">
        <v>39</v>
      </c>
    </row>
    <row r="6" spans="1:9">
      <c r="A6" s="3">
        <v>2</v>
      </c>
      <c r="B6" s="3" t="s">
        <v>37</v>
      </c>
      <c r="C6" s="3" t="s">
        <v>40</v>
      </c>
      <c r="D6" s="5">
        <f>'Sumy ubezpieczenia'!$E$14</f>
        <v>141749039.52000001</v>
      </c>
      <c r="E6" s="6"/>
      <c r="F6" s="5">
        <f>D6*E6/1000</f>
        <v>0</v>
      </c>
      <c r="G6" s="3">
        <v>4</v>
      </c>
      <c r="H6" s="5">
        <f t="shared" si="0"/>
        <v>0</v>
      </c>
      <c r="I6" s="3" t="s">
        <v>39</v>
      </c>
    </row>
    <row r="7" spans="1:9">
      <c r="A7" s="3">
        <v>3</v>
      </c>
      <c r="B7" s="3" t="s">
        <v>41</v>
      </c>
      <c r="C7" s="3" t="s">
        <v>38</v>
      </c>
      <c r="D7" s="5">
        <v>466000</v>
      </c>
      <c r="E7" s="6"/>
      <c r="F7" s="5">
        <f>D7*E7/1000</f>
        <v>0</v>
      </c>
      <c r="G7" s="3">
        <v>4</v>
      </c>
      <c r="H7" s="5">
        <f t="shared" si="0"/>
        <v>0</v>
      </c>
      <c r="I7" s="3" t="s">
        <v>39</v>
      </c>
    </row>
    <row r="8" spans="1:9">
      <c r="A8" s="3">
        <v>4</v>
      </c>
      <c r="B8" s="3" t="s">
        <v>41</v>
      </c>
      <c r="C8" s="3" t="s">
        <v>40</v>
      </c>
      <c r="D8" s="5">
        <v>466000</v>
      </c>
      <c r="E8" s="6"/>
      <c r="F8" s="5">
        <f>D8*E8/1000</f>
        <v>0</v>
      </c>
      <c r="G8" s="3">
        <v>4</v>
      </c>
      <c r="H8" s="5">
        <f t="shared" si="0"/>
        <v>0</v>
      </c>
      <c r="I8" s="3" t="s">
        <v>39</v>
      </c>
    </row>
    <row r="9" spans="1:9">
      <c r="A9" s="3">
        <v>5</v>
      </c>
      <c r="B9" s="3" t="s">
        <v>42</v>
      </c>
      <c r="C9" s="3" t="s">
        <v>38</v>
      </c>
      <c r="D9" s="5">
        <v>6000000</v>
      </c>
      <c r="E9" s="3"/>
      <c r="F9" s="7"/>
      <c r="G9" s="3">
        <v>4</v>
      </c>
      <c r="H9" s="5">
        <f t="shared" si="0"/>
        <v>0</v>
      </c>
      <c r="I9" s="3" t="s">
        <v>43</v>
      </c>
    </row>
    <row r="10" spans="1:9">
      <c r="A10" s="3">
        <v>6</v>
      </c>
      <c r="B10" s="3" t="s">
        <v>42</v>
      </c>
      <c r="C10" s="3" t="s">
        <v>40</v>
      </c>
      <c r="D10" s="5">
        <v>6000000</v>
      </c>
      <c r="E10" s="3"/>
      <c r="F10" s="7"/>
      <c r="G10" s="3">
        <v>4</v>
      </c>
      <c r="H10" s="5">
        <f t="shared" si="0"/>
        <v>0</v>
      </c>
      <c r="I10" s="3" t="s">
        <v>43</v>
      </c>
    </row>
    <row r="11" spans="1:9">
      <c r="A11" s="3">
        <v>7</v>
      </c>
      <c r="B11" s="3" t="s">
        <v>44</v>
      </c>
      <c r="C11" s="3" t="s">
        <v>45</v>
      </c>
      <c r="D11" s="5"/>
      <c r="E11" s="3"/>
      <c r="F11" s="7"/>
      <c r="G11" s="3">
        <v>2</v>
      </c>
      <c r="H11" s="5">
        <f t="shared" si="0"/>
        <v>0</v>
      </c>
      <c r="I11" s="3" t="s">
        <v>46</v>
      </c>
    </row>
    <row r="12" spans="1:9">
      <c r="A12" s="3">
        <v>8</v>
      </c>
      <c r="B12" s="3" t="s">
        <v>44</v>
      </c>
      <c r="C12" s="3" t="s">
        <v>40</v>
      </c>
      <c r="D12" s="5"/>
      <c r="E12" s="3"/>
      <c r="F12" s="7"/>
      <c r="G12" s="3">
        <v>4</v>
      </c>
      <c r="H12" s="5">
        <f t="shared" si="0"/>
        <v>0</v>
      </c>
      <c r="I12" s="3" t="s">
        <v>47</v>
      </c>
    </row>
    <row r="13" spans="1:9">
      <c r="A13" s="3">
        <v>9</v>
      </c>
      <c r="B13" s="3" t="s">
        <v>48</v>
      </c>
      <c r="C13" s="3" t="s">
        <v>45</v>
      </c>
      <c r="D13" s="5"/>
      <c r="E13" s="3"/>
      <c r="F13" s="7"/>
      <c r="G13" s="3">
        <v>2</v>
      </c>
      <c r="H13" s="5">
        <f t="shared" si="0"/>
        <v>0</v>
      </c>
      <c r="I13" s="3" t="s">
        <v>49</v>
      </c>
    </row>
    <row r="14" spans="1:9">
      <c r="A14" s="3">
        <v>10</v>
      </c>
      <c r="B14" s="3" t="s">
        <v>48</v>
      </c>
      <c r="C14" s="3" t="s">
        <v>40</v>
      </c>
      <c r="D14" s="5"/>
      <c r="E14" s="3"/>
      <c r="F14" s="7"/>
      <c r="G14" s="3">
        <v>4</v>
      </c>
      <c r="H14" s="5">
        <f t="shared" si="0"/>
        <v>0</v>
      </c>
      <c r="I14" s="3" t="s">
        <v>50</v>
      </c>
    </row>
    <row r="15" spans="1:9" ht="15">
      <c r="A15" s="1"/>
      <c r="B15" s="1"/>
      <c r="C15" s="1"/>
      <c r="D15" s="1"/>
      <c r="E15" s="1"/>
      <c r="F15" s="8"/>
      <c r="G15" s="1"/>
      <c r="H15" s="1"/>
      <c r="I15" s="1"/>
    </row>
    <row r="16" spans="1:9" ht="15">
      <c r="A16" s="34" t="s">
        <v>51</v>
      </c>
      <c r="B16" s="34" t="s">
        <v>51</v>
      </c>
      <c r="C16" s="34" t="s">
        <v>51</v>
      </c>
      <c r="D16" s="34" t="s">
        <v>51</v>
      </c>
      <c r="E16" s="34" t="s">
        <v>51</v>
      </c>
      <c r="F16" s="9">
        <f>SUM(F5:F14)</f>
        <v>0</v>
      </c>
      <c r="G16" s="25" t="s">
        <v>52</v>
      </c>
      <c r="H16" s="25" t="s">
        <v>52</v>
      </c>
      <c r="I16" s="25" t="s">
        <v>52</v>
      </c>
    </row>
    <row r="17" spans="1:9" ht="15">
      <c r="A17" s="34" t="s">
        <v>53</v>
      </c>
      <c r="B17" s="34" t="s">
        <v>53</v>
      </c>
      <c r="C17" s="34" t="s">
        <v>53</v>
      </c>
      <c r="D17" s="34" t="s">
        <v>53</v>
      </c>
      <c r="E17" s="34" t="s">
        <v>53</v>
      </c>
      <c r="F17" s="9">
        <f>F16*15%</f>
        <v>0</v>
      </c>
      <c r="G17" s="25" t="s">
        <v>54</v>
      </c>
      <c r="H17" s="25" t="s">
        <v>54</v>
      </c>
      <c r="I17" s="25" t="s">
        <v>54</v>
      </c>
    </row>
    <row r="18" spans="1:9" ht="15">
      <c r="A18" s="35" t="s">
        <v>55</v>
      </c>
      <c r="B18" s="35" t="s">
        <v>55</v>
      </c>
      <c r="C18" s="35" t="s">
        <v>55</v>
      </c>
      <c r="D18" s="35" t="s">
        <v>55</v>
      </c>
      <c r="E18" s="35" t="s">
        <v>55</v>
      </c>
      <c r="F18" s="9">
        <f>F16+F17</f>
        <v>0</v>
      </c>
      <c r="G18" s="3"/>
      <c r="H18" s="3"/>
      <c r="I18" s="3"/>
    </row>
    <row r="19" spans="1:9" ht="15">
      <c r="A19" s="1"/>
      <c r="B19" s="1"/>
      <c r="C19" s="1"/>
      <c r="D19" s="1"/>
      <c r="E19" s="1"/>
      <c r="F19" s="1"/>
      <c r="G19" s="1"/>
      <c r="H19" s="1"/>
      <c r="I19" s="1"/>
    </row>
    <row r="20" spans="1:9" ht="34" customHeight="1">
      <c r="A20" s="26" t="s">
        <v>56</v>
      </c>
      <c r="B20" s="27" t="s">
        <v>56</v>
      </c>
      <c r="C20" s="27" t="s">
        <v>56</v>
      </c>
      <c r="D20" s="27" t="s">
        <v>56</v>
      </c>
      <c r="E20" s="27" t="s">
        <v>56</v>
      </c>
      <c r="F20" s="27" t="s">
        <v>56</v>
      </c>
      <c r="G20" s="27" t="s">
        <v>56</v>
      </c>
      <c r="H20" s="27" t="s">
        <v>56</v>
      </c>
      <c r="I20" s="28" t="s">
        <v>56</v>
      </c>
    </row>
    <row r="21" spans="1:9" ht="34" customHeight="1">
      <c r="A21" s="29" t="s">
        <v>56</v>
      </c>
      <c r="B21" s="30" t="s">
        <v>56</v>
      </c>
      <c r="C21" s="30" t="s">
        <v>56</v>
      </c>
      <c r="D21" s="30" t="s">
        <v>56</v>
      </c>
      <c r="E21" s="30" t="s">
        <v>56</v>
      </c>
      <c r="F21" s="30" t="s">
        <v>56</v>
      </c>
      <c r="G21" s="30" t="s">
        <v>56</v>
      </c>
      <c r="H21" s="30" t="s">
        <v>56</v>
      </c>
      <c r="I21" s="31" t="s">
        <v>56</v>
      </c>
    </row>
  </sheetData>
  <mergeCells count="8">
    <mergeCell ref="A18:E18"/>
    <mergeCell ref="A20:I21"/>
    <mergeCell ref="A1:I1"/>
    <mergeCell ref="A2:I2"/>
    <mergeCell ref="A16:E16"/>
    <mergeCell ref="G16:I16"/>
    <mergeCell ref="A17:E17"/>
    <mergeCell ref="G17:I17"/>
  </mergeCells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25"/>
  <sheetViews>
    <sheetView showGridLines="0" workbookViewId="0">
      <selection activeCell="B13" sqref="B13"/>
    </sheetView>
  </sheetViews>
  <sheetFormatPr baseColWidth="10" defaultColWidth="8.83203125" defaultRowHeight="14"/>
  <cols>
    <col min="1" max="1" width="9" customWidth="1"/>
    <col min="2" max="2" width="70" customWidth="1"/>
    <col min="3" max="3" width="10" customWidth="1"/>
    <col min="4" max="4" width="12" customWidth="1"/>
    <col min="5" max="5" width="18" customWidth="1"/>
  </cols>
  <sheetData>
    <row r="1" spans="1:5" ht="34" customHeight="1">
      <c r="A1" s="32" t="s">
        <v>57</v>
      </c>
      <c r="B1" s="32" t="s">
        <v>57</v>
      </c>
      <c r="C1" s="32" t="s">
        <v>57</v>
      </c>
      <c r="D1" s="32" t="s">
        <v>57</v>
      </c>
      <c r="E1" s="32" t="s">
        <v>57</v>
      </c>
    </row>
    <row r="2" spans="1:5" ht="25" customHeight="1">
      <c r="A2" s="33" t="s">
        <v>58</v>
      </c>
      <c r="B2" s="33" t="s">
        <v>58</v>
      </c>
      <c r="C2" s="33" t="s">
        <v>58</v>
      </c>
      <c r="D2" s="33" t="s">
        <v>58</v>
      </c>
      <c r="E2" s="33" t="s">
        <v>58</v>
      </c>
    </row>
    <row r="3" spans="1:5" ht="15">
      <c r="A3" s="1"/>
      <c r="B3" s="1"/>
      <c r="C3" s="1"/>
      <c r="D3" s="1"/>
      <c r="E3" s="1"/>
    </row>
    <row r="4" spans="1:5" ht="30" customHeight="1">
      <c r="A4" s="4" t="s">
        <v>59</v>
      </c>
      <c r="B4" s="4" t="s">
        <v>60</v>
      </c>
      <c r="C4" s="4" t="s">
        <v>61</v>
      </c>
      <c r="D4" s="4" t="s">
        <v>62</v>
      </c>
      <c r="E4" s="4" t="s">
        <v>63</v>
      </c>
    </row>
    <row r="5" spans="1:5">
      <c r="A5" s="3" t="s">
        <v>64</v>
      </c>
      <c r="B5" s="3" t="s">
        <v>924</v>
      </c>
      <c r="C5" s="3">
        <v>12</v>
      </c>
      <c r="D5" s="10" t="s">
        <v>65</v>
      </c>
      <c r="E5" s="3">
        <f t="shared" ref="E5:E20" si="0">IF(D5="TAK",C5,0)</f>
        <v>0</v>
      </c>
    </row>
    <row r="6" spans="1:5">
      <c r="A6" s="3" t="s">
        <v>66</v>
      </c>
      <c r="B6" s="3" t="s">
        <v>67</v>
      </c>
      <c r="C6" s="3">
        <v>5</v>
      </c>
      <c r="D6" s="10" t="s">
        <v>65</v>
      </c>
      <c r="E6" s="3">
        <f t="shared" si="0"/>
        <v>0</v>
      </c>
    </row>
    <row r="7" spans="1:5">
      <c r="A7" s="3" t="s">
        <v>68</v>
      </c>
      <c r="B7" s="3" t="s">
        <v>69</v>
      </c>
      <c r="C7" s="3">
        <v>2</v>
      </c>
      <c r="D7" s="10" t="s">
        <v>65</v>
      </c>
      <c r="E7" s="3">
        <f t="shared" si="0"/>
        <v>0</v>
      </c>
    </row>
    <row r="8" spans="1:5">
      <c r="A8" s="3" t="s">
        <v>70</v>
      </c>
      <c r="B8" s="3" t="s">
        <v>925</v>
      </c>
      <c r="C8" s="3">
        <v>2</v>
      </c>
      <c r="D8" s="10" t="s">
        <v>65</v>
      </c>
      <c r="E8" s="3">
        <f t="shared" si="0"/>
        <v>0</v>
      </c>
    </row>
    <row r="9" spans="1:5">
      <c r="A9" s="3" t="s">
        <v>71</v>
      </c>
      <c r="B9" s="3" t="s">
        <v>72</v>
      </c>
      <c r="C9" s="3">
        <v>2</v>
      </c>
      <c r="D9" s="10" t="s">
        <v>65</v>
      </c>
      <c r="E9" s="3">
        <f t="shared" si="0"/>
        <v>0</v>
      </c>
    </row>
    <row r="10" spans="1:5">
      <c r="A10" s="3" t="s">
        <v>73</v>
      </c>
      <c r="B10" s="3" t="s">
        <v>74</v>
      </c>
      <c r="C10" s="3">
        <v>2</v>
      </c>
      <c r="D10" s="10" t="s">
        <v>65</v>
      </c>
      <c r="E10" s="3">
        <f t="shared" si="0"/>
        <v>0</v>
      </c>
    </row>
    <row r="11" spans="1:5">
      <c r="A11" s="3" t="s">
        <v>75</v>
      </c>
      <c r="B11" s="3" t="s">
        <v>926</v>
      </c>
      <c r="C11" s="3">
        <v>1</v>
      </c>
      <c r="D11" s="10" t="s">
        <v>65</v>
      </c>
      <c r="E11" s="3">
        <f t="shared" si="0"/>
        <v>0</v>
      </c>
    </row>
    <row r="12" spans="1:5">
      <c r="A12" s="3" t="s">
        <v>76</v>
      </c>
      <c r="B12" s="3" t="s">
        <v>77</v>
      </c>
      <c r="C12" s="3">
        <v>2</v>
      </c>
      <c r="D12" s="10" t="s">
        <v>65</v>
      </c>
      <c r="E12" s="3">
        <f t="shared" si="0"/>
        <v>0</v>
      </c>
    </row>
    <row r="13" spans="1:5">
      <c r="A13" s="3" t="s">
        <v>78</v>
      </c>
      <c r="B13" s="3" t="s">
        <v>932</v>
      </c>
      <c r="C13" s="3">
        <v>1</v>
      </c>
      <c r="D13" s="10" t="s">
        <v>65</v>
      </c>
      <c r="E13" s="3">
        <f t="shared" si="0"/>
        <v>0</v>
      </c>
    </row>
    <row r="14" spans="1:5">
      <c r="A14" s="3" t="s">
        <v>79</v>
      </c>
      <c r="B14" s="3" t="s">
        <v>80</v>
      </c>
      <c r="C14" s="3">
        <v>1</v>
      </c>
      <c r="D14" s="10" t="s">
        <v>65</v>
      </c>
      <c r="E14" s="3">
        <f t="shared" si="0"/>
        <v>0</v>
      </c>
    </row>
    <row r="15" spans="1:5">
      <c r="A15" s="3" t="s">
        <v>81</v>
      </c>
      <c r="B15" s="3" t="s">
        <v>82</v>
      </c>
      <c r="C15" s="3">
        <v>1</v>
      </c>
      <c r="D15" s="10" t="s">
        <v>65</v>
      </c>
      <c r="E15" s="3">
        <f t="shared" si="0"/>
        <v>0</v>
      </c>
    </row>
    <row r="16" spans="1:5">
      <c r="A16" s="3" t="s">
        <v>83</v>
      </c>
      <c r="B16" s="3" t="s">
        <v>84</v>
      </c>
      <c r="C16" s="3">
        <v>1</v>
      </c>
      <c r="D16" s="10" t="s">
        <v>65</v>
      </c>
      <c r="E16" s="3">
        <f t="shared" si="0"/>
        <v>0</v>
      </c>
    </row>
    <row r="17" spans="1:5">
      <c r="A17" s="3" t="s">
        <v>85</v>
      </c>
      <c r="B17" s="3" t="s">
        <v>927</v>
      </c>
      <c r="C17" s="3">
        <v>2</v>
      </c>
      <c r="D17" s="10" t="s">
        <v>65</v>
      </c>
      <c r="E17" s="3">
        <f t="shared" si="0"/>
        <v>0</v>
      </c>
    </row>
    <row r="18" spans="1:5">
      <c r="A18" s="3" t="s">
        <v>86</v>
      </c>
      <c r="B18" s="3" t="s">
        <v>87</v>
      </c>
      <c r="C18" s="3">
        <v>2</v>
      </c>
      <c r="D18" s="10" t="s">
        <v>65</v>
      </c>
      <c r="E18" s="3">
        <f t="shared" si="0"/>
        <v>0</v>
      </c>
    </row>
    <row r="19" spans="1:5">
      <c r="A19" s="3" t="s">
        <v>88</v>
      </c>
      <c r="B19" s="3" t="s">
        <v>89</v>
      </c>
      <c r="C19" s="3">
        <v>2</v>
      </c>
      <c r="D19" s="10" t="s">
        <v>65</v>
      </c>
      <c r="E19" s="3">
        <f t="shared" si="0"/>
        <v>0</v>
      </c>
    </row>
    <row r="20" spans="1:5">
      <c r="A20" s="3" t="s">
        <v>90</v>
      </c>
      <c r="B20" s="3" t="s">
        <v>91</v>
      </c>
      <c r="C20" s="3">
        <v>2</v>
      </c>
      <c r="D20" s="10" t="s">
        <v>65</v>
      </c>
      <c r="E20" s="3">
        <f t="shared" si="0"/>
        <v>0</v>
      </c>
    </row>
    <row r="21" spans="1:5" ht="15">
      <c r="A21" s="1"/>
      <c r="B21" s="1"/>
      <c r="C21" s="1"/>
      <c r="D21" s="1"/>
      <c r="E21" s="1"/>
    </row>
    <row r="22" spans="1:5" ht="15">
      <c r="A22" s="34" t="s">
        <v>92</v>
      </c>
      <c r="B22" s="34" t="s">
        <v>92</v>
      </c>
      <c r="C22" s="34" t="s">
        <v>92</v>
      </c>
      <c r="D22" s="34" t="s">
        <v>92</v>
      </c>
      <c r="E22" s="11">
        <f>SUM(E5:E20)</f>
        <v>0</v>
      </c>
    </row>
    <row r="23" spans="1:5" ht="15">
      <c r="A23" s="1"/>
      <c r="B23" s="1"/>
      <c r="C23" s="1"/>
      <c r="D23" s="1"/>
      <c r="E23" s="1"/>
    </row>
    <row r="24" spans="1:5" ht="34" customHeight="1">
      <c r="A24" s="26" t="s">
        <v>93</v>
      </c>
      <c r="B24" s="27" t="s">
        <v>93</v>
      </c>
      <c r="C24" s="27" t="s">
        <v>93</v>
      </c>
      <c r="D24" s="27" t="s">
        <v>93</v>
      </c>
      <c r="E24" s="28" t="s">
        <v>93</v>
      </c>
    </row>
    <row r="25" spans="1:5" ht="34" customHeight="1">
      <c r="A25" s="29" t="s">
        <v>93</v>
      </c>
      <c r="B25" s="30" t="s">
        <v>93</v>
      </c>
      <c r="C25" s="30" t="s">
        <v>93</v>
      </c>
      <c r="D25" s="30" t="s">
        <v>93</v>
      </c>
      <c r="E25" s="31" t="s">
        <v>93</v>
      </c>
    </row>
  </sheetData>
  <mergeCells count="4">
    <mergeCell ref="A1:E1"/>
    <mergeCell ref="A2:E2"/>
    <mergeCell ref="A22:D22"/>
    <mergeCell ref="A24:E25"/>
  </mergeCells>
  <conditionalFormatting sqref="D5:D20">
    <cfRule type="containsText" dxfId="2" priority="1" operator="containsText" text="TAK"/>
  </conditionalFormatting>
  <dataValidations count="1">
    <dataValidation type="list" sqref="D5:D20" xr:uid="{00000000-0002-0000-0200-000000000000}">
      <formula1>"TAK,NIE"</formula1>
    </dataValidation>
  </dataValidations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28"/>
  <sheetViews>
    <sheetView showGridLines="0" workbookViewId="0">
      <selection activeCell="E14" sqref="E14"/>
    </sheetView>
  </sheetViews>
  <sheetFormatPr baseColWidth="10" defaultColWidth="8.83203125" defaultRowHeight="14"/>
  <cols>
    <col min="1" max="1" width="7" customWidth="1"/>
    <col min="2" max="2" width="48" customWidth="1"/>
    <col min="3" max="3" width="20" customWidth="1"/>
    <col min="4" max="4" width="28" customWidth="1"/>
    <col min="5" max="5" width="18" customWidth="1"/>
  </cols>
  <sheetData>
    <row r="1" spans="1:5" ht="34" customHeight="1">
      <c r="A1" s="32" t="s">
        <v>94</v>
      </c>
      <c r="B1" s="32" t="s">
        <v>94</v>
      </c>
      <c r="C1" s="32" t="s">
        <v>94</v>
      </c>
      <c r="D1" s="32" t="s">
        <v>94</v>
      </c>
      <c r="E1" s="32" t="s">
        <v>94</v>
      </c>
    </row>
    <row r="2" spans="1:5" ht="25" customHeight="1">
      <c r="A2" s="33" t="s">
        <v>95</v>
      </c>
      <c r="B2" s="33" t="s">
        <v>95</v>
      </c>
      <c r="C2" s="33" t="s">
        <v>95</v>
      </c>
      <c r="D2" s="33" t="s">
        <v>95</v>
      </c>
      <c r="E2" s="33" t="s">
        <v>95</v>
      </c>
    </row>
    <row r="3" spans="1:5" ht="15">
      <c r="A3" s="1"/>
      <c r="B3" s="1"/>
      <c r="C3" s="1"/>
      <c r="D3" s="1"/>
      <c r="E3" s="1"/>
    </row>
    <row r="4" spans="1:5" ht="30" customHeight="1">
      <c r="A4" s="4" t="s">
        <v>28</v>
      </c>
      <c r="B4" s="4" t="s">
        <v>96</v>
      </c>
      <c r="C4" s="4" t="s">
        <v>97</v>
      </c>
      <c r="D4" s="4" t="s">
        <v>98</v>
      </c>
      <c r="E4" s="4" t="s">
        <v>99</v>
      </c>
    </row>
    <row r="5" spans="1:5">
      <c r="A5" s="3">
        <v>1</v>
      </c>
      <c r="B5" s="3" t="s">
        <v>100</v>
      </c>
      <c r="C5" s="3" t="s">
        <v>101</v>
      </c>
      <c r="D5" s="3" t="s">
        <v>102</v>
      </c>
      <c r="E5" s="5">
        <f>Nieruchomosci!D122</f>
        <v>87823036.409999996</v>
      </c>
    </row>
    <row r="6" spans="1:5">
      <c r="A6" s="3">
        <v>2</v>
      </c>
      <c r="B6" s="3" t="s">
        <v>100</v>
      </c>
      <c r="C6" s="3" t="s">
        <v>101</v>
      </c>
      <c r="D6" s="3" t="s">
        <v>103</v>
      </c>
      <c r="E6" s="5">
        <f>Nieruchomosci!D123</f>
        <v>50800000</v>
      </c>
    </row>
    <row r="7" spans="1:5">
      <c r="A7" s="3">
        <v>3</v>
      </c>
      <c r="B7" s="3" t="s">
        <v>104</v>
      </c>
      <c r="C7" s="3" t="s">
        <v>101</v>
      </c>
      <c r="D7" s="3" t="s">
        <v>102</v>
      </c>
      <c r="E7" s="5">
        <f>'Maszyny i wyposazenie'!D57</f>
        <v>1963003.11</v>
      </c>
    </row>
    <row r="8" spans="1:5">
      <c r="A8" s="3">
        <v>4</v>
      </c>
      <c r="B8" s="3" t="s">
        <v>105</v>
      </c>
      <c r="C8" s="3" t="s">
        <v>101</v>
      </c>
      <c r="D8" s="3" t="s">
        <v>102</v>
      </c>
      <c r="E8" s="5">
        <f>'Maszyny i wyposazenie'!D63</f>
        <v>300000</v>
      </c>
    </row>
    <row r="9" spans="1:5">
      <c r="A9" s="3">
        <v>5</v>
      </c>
      <c r="B9" s="3" t="s">
        <v>106</v>
      </c>
      <c r="C9" s="3" t="s">
        <v>101</v>
      </c>
      <c r="D9" s="3" t="s">
        <v>107</v>
      </c>
      <c r="E9" s="5">
        <f>'Maszyny i wyposazenie'!D67</f>
        <v>5000</v>
      </c>
    </row>
    <row r="10" spans="1:5">
      <c r="A10" s="3">
        <v>6</v>
      </c>
      <c r="B10" s="3" t="s">
        <v>108</v>
      </c>
      <c r="C10" s="3" t="s">
        <v>101</v>
      </c>
      <c r="D10" s="3" t="s">
        <v>102</v>
      </c>
      <c r="E10" s="5">
        <f>'Maszyny i wyposazenie'!D71</f>
        <v>380000</v>
      </c>
    </row>
    <row r="11" spans="1:5">
      <c r="A11" s="3">
        <v>7</v>
      </c>
      <c r="B11" s="3" t="s">
        <v>109</v>
      </c>
      <c r="C11" s="3" t="s">
        <v>110</v>
      </c>
      <c r="D11" s="3" t="s">
        <v>111</v>
      </c>
      <c r="E11" s="5">
        <f>'Maszyny i wyposazenie'!D75</f>
        <v>50000</v>
      </c>
    </row>
    <row r="12" spans="1:5">
      <c r="A12" s="3">
        <v>8</v>
      </c>
      <c r="B12" s="3" t="s">
        <v>112</v>
      </c>
      <c r="C12" s="3" t="s">
        <v>101</v>
      </c>
      <c r="D12" s="3" t="s">
        <v>113</v>
      </c>
      <c r="E12" s="5">
        <f>'Maszyny i wyposazenie'!D80</f>
        <v>224000</v>
      </c>
    </row>
    <row r="13" spans="1:5">
      <c r="A13" s="3">
        <v>9</v>
      </c>
      <c r="B13" s="3" t="s">
        <v>114</v>
      </c>
      <c r="C13" s="3" t="s">
        <v>110</v>
      </c>
      <c r="D13" s="3" t="s">
        <v>113</v>
      </c>
      <c r="E13" s="5">
        <f>'Maszyny i wyposazenie'!D84</f>
        <v>204000</v>
      </c>
    </row>
    <row r="14" spans="1:5" ht="15">
      <c r="A14" s="34" t="s">
        <v>115</v>
      </c>
      <c r="B14" s="34" t="s">
        <v>115</v>
      </c>
      <c r="C14" s="34" t="s">
        <v>115</v>
      </c>
      <c r="D14" s="34" t="s">
        <v>115</v>
      </c>
      <c r="E14" s="12">
        <f>SUM(E5:E13)</f>
        <v>141749039.52000001</v>
      </c>
    </row>
    <row r="15" spans="1:5" ht="15">
      <c r="A15" s="1"/>
      <c r="B15" s="1"/>
      <c r="C15" s="1"/>
      <c r="D15" s="1"/>
      <c r="E15" s="8"/>
    </row>
    <row r="16" spans="1:5" ht="15">
      <c r="A16" s="1"/>
      <c r="B16" s="1"/>
      <c r="C16" s="1"/>
      <c r="D16" s="1"/>
      <c r="E16" s="8"/>
    </row>
    <row r="17" spans="1:5" ht="30" customHeight="1">
      <c r="A17" s="4" t="s">
        <v>28</v>
      </c>
      <c r="B17" s="4" t="s">
        <v>116</v>
      </c>
      <c r="C17" s="4" t="s">
        <v>97</v>
      </c>
      <c r="D17" s="4" t="s">
        <v>98</v>
      </c>
      <c r="E17" s="13" t="s">
        <v>99</v>
      </c>
    </row>
    <row r="18" spans="1:5">
      <c r="A18" s="3">
        <v>1</v>
      </c>
      <c r="B18" s="3" t="s">
        <v>117</v>
      </c>
      <c r="C18" s="3" t="s">
        <v>101</v>
      </c>
      <c r="D18" s="3" t="s">
        <v>118</v>
      </c>
      <c r="E18" s="5">
        <f>Elektronika!E173</f>
        <v>315700</v>
      </c>
    </row>
    <row r="19" spans="1:5">
      <c r="A19" s="3">
        <v>2</v>
      </c>
      <c r="B19" s="3" t="s">
        <v>119</v>
      </c>
      <c r="C19" s="3" t="s">
        <v>101</v>
      </c>
      <c r="D19" s="3" t="s">
        <v>118</v>
      </c>
      <c r="E19" s="5">
        <f>Elektronika!F175</f>
        <v>65700</v>
      </c>
    </row>
    <row r="20" spans="1:5">
      <c r="A20" s="3">
        <v>3</v>
      </c>
      <c r="B20" s="3" t="s">
        <v>120</v>
      </c>
      <c r="C20" s="3" t="s">
        <v>101</v>
      </c>
      <c r="D20" s="3" t="s">
        <v>118</v>
      </c>
      <c r="E20" s="5">
        <f>Elektronika!F174</f>
        <v>14600</v>
      </c>
    </row>
    <row r="21" spans="1:5">
      <c r="A21" s="3">
        <v>4</v>
      </c>
      <c r="B21" s="3" t="s">
        <v>121</v>
      </c>
      <c r="C21" s="3" t="s">
        <v>110</v>
      </c>
      <c r="D21" s="3" t="s">
        <v>122</v>
      </c>
      <c r="E21" s="5">
        <v>30000</v>
      </c>
    </row>
    <row r="22" spans="1:5">
      <c r="A22" s="3">
        <v>5</v>
      </c>
      <c r="B22" s="3" t="s">
        <v>123</v>
      </c>
      <c r="C22" s="3" t="s">
        <v>110</v>
      </c>
      <c r="D22" s="3"/>
      <c r="E22" s="5">
        <v>20000</v>
      </c>
    </row>
    <row r="23" spans="1:5">
      <c r="A23" s="3">
        <v>6</v>
      </c>
      <c r="B23" s="3" t="s">
        <v>124</v>
      </c>
      <c r="C23" s="3" t="s">
        <v>110</v>
      </c>
      <c r="D23" s="3"/>
      <c r="E23" s="5">
        <v>20000</v>
      </c>
    </row>
    <row r="24" spans="1:5" ht="15">
      <c r="A24" s="34" t="s">
        <v>125</v>
      </c>
      <c r="B24" s="34" t="s">
        <v>125</v>
      </c>
      <c r="C24" s="34" t="s">
        <v>125</v>
      </c>
      <c r="D24" s="34" t="s">
        <v>125</v>
      </c>
      <c r="E24" s="12">
        <f>SUM(E18:E23)</f>
        <v>466000</v>
      </c>
    </row>
    <row r="25" spans="1:5" ht="15">
      <c r="A25" s="1"/>
      <c r="B25" s="1"/>
      <c r="C25" s="1"/>
      <c r="D25" s="1"/>
      <c r="E25" s="1"/>
    </row>
    <row r="26" spans="1:5" ht="15">
      <c r="A26" s="1"/>
      <c r="B26" s="1"/>
      <c r="C26" s="1"/>
      <c r="D26" s="1"/>
      <c r="E26" s="1"/>
    </row>
    <row r="27" spans="1:5" ht="34" customHeight="1">
      <c r="A27" s="26"/>
      <c r="B27" s="27"/>
      <c r="C27" s="27"/>
      <c r="D27" s="27"/>
      <c r="E27" s="28"/>
    </row>
    <row r="28" spans="1:5" ht="34" customHeight="1">
      <c r="A28" s="29"/>
      <c r="B28" s="30"/>
      <c r="C28" s="30"/>
      <c r="D28" s="30"/>
      <c r="E28" s="31"/>
    </row>
  </sheetData>
  <mergeCells count="5">
    <mergeCell ref="A1:E1"/>
    <mergeCell ref="A2:E2"/>
    <mergeCell ref="A14:D14"/>
    <mergeCell ref="A24:D24"/>
    <mergeCell ref="A27:E2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123"/>
  <sheetViews>
    <sheetView showGridLines="0" workbookViewId="0">
      <selection activeCell="D122" sqref="D122"/>
    </sheetView>
  </sheetViews>
  <sheetFormatPr baseColWidth="10" defaultColWidth="8.83203125" defaultRowHeight="14"/>
  <cols>
    <col min="1" max="1" width="18" customWidth="1"/>
    <col min="2" max="2" width="9" customWidth="1"/>
    <col min="3" max="3" width="50" customWidth="1"/>
    <col min="4" max="4" width="18" customWidth="1"/>
    <col min="5" max="5" width="20" customWidth="1"/>
    <col min="6" max="6" width="34" customWidth="1"/>
    <col min="7" max="7" width="26" customWidth="1"/>
    <col min="8" max="8" width="45" customWidth="1"/>
    <col min="9" max="10" width="14" customWidth="1"/>
    <col min="11" max="12" width="10" customWidth="1"/>
  </cols>
  <sheetData>
    <row r="1" spans="1:12" ht="30" customHeight="1">
      <c r="A1" s="4" t="s">
        <v>126</v>
      </c>
      <c r="B1" s="4" t="s">
        <v>127</v>
      </c>
      <c r="C1" s="4" t="s">
        <v>128</v>
      </c>
      <c r="D1" s="14" t="s">
        <v>129</v>
      </c>
      <c r="E1" s="4" t="s">
        <v>130</v>
      </c>
      <c r="F1" s="4" t="s">
        <v>131</v>
      </c>
      <c r="G1" s="4" t="s">
        <v>132</v>
      </c>
      <c r="H1" s="4" t="s">
        <v>36</v>
      </c>
      <c r="I1" s="4" t="s">
        <v>133</v>
      </c>
      <c r="J1" s="4" t="s">
        <v>134</v>
      </c>
      <c r="K1" s="4"/>
      <c r="L1" s="4"/>
    </row>
    <row r="2" spans="1:12">
      <c r="A2" s="15" t="s">
        <v>135</v>
      </c>
      <c r="B2" s="15" t="s">
        <v>136</v>
      </c>
      <c r="C2" s="15" t="s">
        <v>137</v>
      </c>
      <c r="D2" s="15">
        <v>8272539.3099999996</v>
      </c>
      <c r="E2" s="15"/>
      <c r="F2" s="15" t="s">
        <v>138</v>
      </c>
      <c r="G2" s="15" t="s">
        <v>139</v>
      </c>
      <c r="H2" s="15" t="s">
        <v>140</v>
      </c>
      <c r="I2" s="15">
        <v>5483.74</v>
      </c>
      <c r="J2" s="15"/>
      <c r="K2" s="15"/>
      <c r="L2" s="15"/>
    </row>
    <row r="3" spans="1:12">
      <c r="A3" s="15" t="s">
        <v>141</v>
      </c>
      <c r="B3" s="15" t="s">
        <v>136</v>
      </c>
      <c r="C3" s="15" t="s">
        <v>142</v>
      </c>
      <c r="D3" s="15">
        <v>3080491.59</v>
      </c>
      <c r="E3" s="15"/>
      <c r="F3" s="15" t="s">
        <v>138</v>
      </c>
      <c r="G3" s="15" t="s">
        <v>139</v>
      </c>
      <c r="H3" s="15" t="s">
        <v>143</v>
      </c>
      <c r="I3" s="15">
        <v>1885.39</v>
      </c>
      <c r="J3" s="15"/>
      <c r="K3" s="15"/>
      <c r="L3" s="15"/>
    </row>
    <row r="4" spans="1:12">
      <c r="A4" s="24" t="s">
        <v>144</v>
      </c>
      <c r="B4" s="24"/>
      <c r="C4" s="24"/>
      <c r="D4" s="24">
        <v>11353030.899999999</v>
      </c>
      <c r="E4" s="24" t="s">
        <v>145</v>
      </c>
      <c r="F4" s="24"/>
      <c r="G4" s="24"/>
      <c r="H4" s="24"/>
      <c r="I4" s="24"/>
      <c r="J4" s="24"/>
      <c r="K4" s="24"/>
      <c r="L4" s="24"/>
    </row>
    <row r="5" spans="1:12">
      <c r="A5" s="15" t="s">
        <v>146</v>
      </c>
      <c r="B5" s="15" t="s">
        <v>136</v>
      </c>
      <c r="C5" s="15" t="s">
        <v>147</v>
      </c>
      <c r="D5" s="15">
        <v>5266338.82</v>
      </c>
      <c r="E5" s="15"/>
      <c r="F5" s="15" t="s">
        <v>148</v>
      </c>
      <c r="G5" s="15" t="s">
        <v>139</v>
      </c>
      <c r="H5" s="15" t="s">
        <v>149</v>
      </c>
      <c r="I5" s="15">
        <v>2673.75</v>
      </c>
      <c r="J5" s="15">
        <v>11890</v>
      </c>
      <c r="K5" s="15"/>
      <c r="L5" s="15"/>
    </row>
    <row r="6" spans="1:12">
      <c r="A6" s="24" t="s">
        <v>150</v>
      </c>
      <c r="B6" s="24"/>
      <c r="C6" s="24"/>
      <c r="D6" s="24">
        <v>5266338.82</v>
      </c>
      <c r="E6" s="24" t="s">
        <v>145</v>
      </c>
      <c r="F6" s="24"/>
      <c r="G6" s="24"/>
      <c r="H6" s="24"/>
      <c r="I6" s="24"/>
      <c r="J6" s="24"/>
      <c r="K6" s="24"/>
      <c r="L6" s="24"/>
    </row>
    <row r="7" spans="1:12">
      <c r="A7" s="15" t="s">
        <v>151</v>
      </c>
      <c r="B7" s="15" t="s">
        <v>136</v>
      </c>
      <c r="C7" s="15" t="s">
        <v>152</v>
      </c>
      <c r="D7" s="15"/>
      <c r="E7" s="15"/>
      <c r="F7" s="15" t="s">
        <v>153</v>
      </c>
      <c r="G7" s="15" t="s">
        <v>139</v>
      </c>
      <c r="H7" s="15" t="s">
        <v>154</v>
      </c>
      <c r="I7" s="15">
        <v>388.3</v>
      </c>
      <c r="J7" s="15">
        <v>1622.3</v>
      </c>
      <c r="K7" s="15"/>
      <c r="L7" s="15"/>
    </row>
    <row r="8" spans="1:12">
      <c r="A8" s="15" t="s">
        <v>155</v>
      </c>
      <c r="B8" s="15" t="s">
        <v>136</v>
      </c>
      <c r="C8" s="15" t="s">
        <v>156</v>
      </c>
      <c r="D8" s="15"/>
      <c r="E8" s="15"/>
      <c r="F8" s="15"/>
      <c r="G8" s="15"/>
      <c r="H8" s="15"/>
      <c r="I8" s="15"/>
      <c r="J8" s="15"/>
      <c r="K8" s="15"/>
      <c r="L8" s="15"/>
    </row>
    <row r="9" spans="1:12">
      <c r="A9" s="15" t="s">
        <v>157</v>
      </c>
      <c r="B9" s="15" t="s">
        <v>158</v>
      </c>
      <c r="C9" s="15" t="s">
        <v>159</v>
      </c>
      <c r="D9" s="15"/>
      <c r="E9" s="15"/>
      <c r="F9" s="15"/>
      <c r="G9" s="15"/>
      <c r="H9" s="15"/>
      <c r="I9" s="15"/>
      <c r="J9" s="15"/>
      <c r="K9" s="15"/>
      <c r="L9" s="15"/>
    </row>
    <row r="10" spans="1:12">
      <c r="A10" s="15" t="s">
        <v>160</v>
      </c>
      <c r="B10" s="15" t="s">
        <v>158</v>
      </c>
      <c r="C10" s="15" t="s">
        <v>161</v>
      </c>
      <c r="D10" s="15"/>
      <c r="E10" s="15"/>
      <c r="F10" s="15"/>
      <c r="G10" s="15"/>
      <c r="H10" s="15"/>
      <c r="I10" s="15"/>
      <c r="J10" s="15"/>
      <c r="K10" s="15"/>
      <c r="L10" s="15"/>
    </row>
    <row r="11" spans="1:12">
      <c r="A11" s="15" t="s">
        <v>162</v>
      </c>
      <c r="B11" s="15" t="s">
        <v>158</v>
      </c>
      <c r="C11" s="15" t="s">
        <v>161</v>
      </c>
      <c r="D11" s="15"/>
      <c r="E11" s="15"/>
      <c r="F11" s="15"/>
      <c r="G11" s="15"/>
      <c r="H11" s="15"/>
      <c r="I11" s="15"/>
      <c r="J11" s="15"/>
      <c r="K11" s="15"/>
      <c r="L11" s="15"/>
    </row>
    <row r="12" spans="1:12">
      <c r="A12" s="15" t="s">
        <v>163</v>
      </c>
      <c r="B12" s="15" t="s">
        <v>158</v>
      </c>
      <c r="C12" s="15" t="s">
        <v>164</v>
      </c>
      <c r="D12" s="15"/>
      <c r="E12" s="15"/>
      <c r="F12" s="15"/>
      <c r="G12" s="15"/>
      <c r="H12" s="15"/>
      <c r="I12" s="15"/>
      <c r="J12" s="15"/>
      <c r="K12" s="15"/>
      <c r="L12" s="15"/>
    </row>
    <row r="13" spans="1:12">
      <c r="A13" s="24" t="s">
        <v>165</v>
      </c>
      <c r="B13" s="24"/>
      <c r="C13" s="24"/>
      <c r="D13" s="24">
        <v>1100000</v>
      </c>
      <c r="E13" s="24" t="s">
        <v>122</v>
      </c>
      <c r="F13" s="24"/>
      <c r="G13" s="24"/>
      <c r="H13" s="24"/>
      <c r="I13" s="24"/>
      <c r="J13" s="24"/>
      <c r="K13" s="24"/>
      <c r="L13" s="24"/>
    </row>
    <row r="14" spans="1:12" ht="96">
      <c r="A14" s="15" t="s">
        <v>166</v>
      </c>
      <c r="B14" s="15" t="s">
        <v>136</v>
      </c>
      <c r="C14" s="15" t="s">
        <v>167</v>
      </c>
      <c r="D14" s="15">
        <v>2930800</v>
      </c>
      <c r="E14" s="15"/>
      <c r="F14" s="15" t="s">
        <v>168</v>
      </c>
      <c r="G14" s="15" t="s">
        <v>169</v>
      </c>
      <c r="H14" s="15" t="s">
        <v>170</v>
      </c>
      <c r="I14" s="15" t="s">
        <v>171</v>
      </c>
      <c r="J14" s="15"/>
      <c r="K14" s="15" t="s">
        <v>172</v>
      </c>
      <c r="L14" s="15"/>
    </row>
    <row r="15" spans="1:12">
      <c r="A15" s="15" t="s">
        <v>173</v>
      </c>
      <c r="B15" s="15" t="s">
        <v>136</v>
      </c>
      <c r="C15" s="15" t="s">
        <v>174</v>
      </c>
      <c r="D15" s="15">
        <v>385148.8</v>
      </c>
      <c r="E15" s="15"/>
      <c r="F15" s="15"/>
      <c r="G15" s="15"/>
      <c r="H15" s="15"/>
      <c r="I15" s="15"/>
      <c r="J15" s="15"/>
      <c r="K15" s="15"/>
      <c r="L15" s="15"/>
    </row>
    <row r="16" spans="1:12" ht="36">
      <c r="A16" s="24" t="s">
        <v>175</v>
      </c>
      <c r="B16" s="24"/>
      <c r="C16" s="24"/>
      <c r="D16" s="24">
        <v>3315948.8</v>
      </c>
      <c r="E16" s="24" t="s">
        <v>145</v>
      </c>
      <c r="F16" s="24"/>
      <c r="G16" s="24"/>
      <c r="H16" s="24"/>
      <c r="I16" s="24"/>
      <c r="J16" s="24"/>
      <c r="K16" s="24"/>
      <c r="L16" s="24"/>
    </row>
    <row r="17" spans="1:12">
      <c r="A17" s="15" t="s">
        <v>176</v>
      </c>
      <c r="B17" s="15" t="s">
        <v>136</v>
      </c>
      <c r="C17" s="15" t="s">
        <v>177</v>
      </c>
      <c r="D17" s="15">
        <v>59000</v>
      </c>
      <c r="E17" s="15"/>
      <c r="F17" s="15"/>
      <c r="G17" s="15"/>
      <c r="H17" s="15" t="s">
        <v>178</v>
      </c>
      <c r="I17" s="15">
        <v>175.5</v>
      </c>
      <c r="J17" s="15"/>
      <c r="K17" s="15"/>
      <c r="L17" s="15"/>
    </row>
    <row r="18" spans="1:12">
      <c r="A18" s="24" t="s">
        <v>179</v>
      </c>
      <c r="B18" s="24"/>
      <c r="C18" s="24"/>
      <c r="D18" s="24">
        <v>59000</v>
      </c>
      <c r="E18" s="24" t="s">
        <v>145</v>
      </c>
      <c r="F18" s="24"/>
      <c r="G18" s="24"/>
      <c r="H18" s="24"/>
      <c r="I18" s="24"/>
      <c r="J18" s="24"/>
      <c r="K18" s="24"/>
      <c r="L18" s="24"/>
    </row>
    <row r="19" spans="1:12">
      <c r="A19" s="15" t="s">
        <v>180</v>
      </c>
      <c r="B19" s="15" t="s">
        <v>136</v>
      </c>
      <c r="C19" s="15" t="s">
        <v>181</v>
      </c>
      <c r="D19" s="15">
        <v>142400</v>
      </c>
      <c r="E19" s="15"/>
      <c r="F19" s="15" t="s">
        <v>182</v>
      </c>
      <c r="G19" s="15" t="s">
        <v>183</v>
      </c>
      <c r="H19" s="15" t="s">
        <v>184</v>
      </c>
      <c r="I19" s="15">
        <v>164.01</v>
      </c>
      <c r="J19" s="15"/>
      <c r="K19" s="15"/>
      <c r="L19" s="15"/>
    </row>
    <row r="20" spans="1:12">
      <c r="A20" s="24" t="s">
        <v>185</v>
      </c>
      <c r="B20" s="24"/>
      <c r="C20" s="24"/>
      <c r="D20" s="24">
        <v>142400</v>
      </c>
      <c r="E20" s="24" t="s">
        <v>145</v>
      </c>
      <c r="F20" s="24"/>
      <c r="G20" s="24"/>
      <c r="H20" s="24"/>
      <c r="I20" s="24"/>
      <c r="J20" s="24"/>
      <c r="K20" s="24"/>
      <c r="L20" s="24"/>
    </row>
    <row r="21" spans="1:12">
      <c r="A21" s="15" t="s">
        <v>186</v>
      </c>
      <c r="B21" s="15" t="s">
        <v>136</v>
      </c>
      <c r="C21" s="15" t="s">
        <v>187</v>
      </c>
      <c r="D21" s="15">
        <v>100967.61</v>
      </c>
      <c r="E21" s="15"/>
      <c r="F21" s="15"/>
      <c r="G21" s="15"/>
      <c r="H21" s="15" t="s">
        <v>188</v>
      </c>
      <c r="I21" s="15">
        <v>69.34</v>
      </c>
      <c r="J21" s="15"/>
      <c r="K21" s="15"/>
      <c r="L21" s="15"/>
    </row>
    <row r="22" spans="1:12" ht="24">
      <c r="A22" s="24" t="s">
        <v>189</v>
      </c>
      <c r="B22" s="24"/>
      <c r="C22" s="24"/>
      <c r="D22" s="24">
        <v>100967.61</v>
      </c>
      <c r="E22" s="24" t="s">
        <v>145</v>
      </c>
      <c r="F22" s="24"/>
      <c r="G22" s="24"/>
      <c r="H22" s="24"/>
      <c r="I22" s="24"/>
      <c r="J22" s="24"/>
      <c r="K22" s="24"/>
      <c r="L22" s="24"/>
    </row>
    <row r="23" spans="1:12">
      <c r="A23" s="15" t="s">
        <v>190</v>
      </c>
      <c r="B23" s="15" t="s">
        <v>136</v>
      </c>
      <c r="C23" s="15" t="s">
        <v>191</v>
      </c>
      <c r="D23" s="15">
        <v>100436.88</v>
      </c>
      <c r="E23" s="15"/>
      <c r="F23" s="15"/>
      <c r="G23" s="15"/>
      <c r="H23" s="15" t="s">
        <v>188</v>
      </c>
      <c r="I23" s="15">
        <v>97.4</v>
      </c>
      <c r="J23" s="15"/>
      <c r="K23" s="15"/>
      <c r="L23" s="15"/>
    </row>
    <row r="24" spans="1:12">
      <c r="A24" s="24" t="s">
        <v>192</v>
      </c>
      <c r="B24" s="24"/>
      <c r="C24" s="24"/>
      <c r="D24" s="24">
        <v>100436.88</v>
      </c>
      <c r="E24" s="24" t="s">
        <v>145</v>
      </c>
      <c r="F24" s="24"/>
      <c r="G24" s="24"/>
      <c r="H24" s="24"/>
      <c r="I24" s="24"/>
      <c r="J24" s="24"/>
      <c r="K24" s="24"/>
      <c r="L24" s="24"/>
    </row>
    <row r="25" spans="1:12">
      <c r="A25" s="15" t="s">
        <v>193</v>
      </c>
      <c r="B25" s="15" t="s">
        <v>136</v>
      </c>
      <c r="C25" s="15" t="s">
        <v>194</v>
      </c>
      <c r="D25" s="15">
        <v>107690.84</v>
      </c>
      <c r="E25" s="15"/>
      <c r="F25" s="15"/>
      <c r="G25" s="15"/>
      <c r="H25" s="15" t="s">
        <v>188</v>
      </c>
      <c r="I25" s="15">
        <v>79.930000000000007</v>
      </c>
      <c r="J25" s="15"/>
      <c r="K25" s="15"/>
      <c r="L25" s="15"/>
    </row>
    <row r="26" spans="1:12">
      <c r="A26" s="24" t="s">
        <v>195</v>
      </c>
      <c r="B26" s="24"/>
      <c r="C26" s="24"/>
      <c r="D26" s="24">
        <v>107690.84</v>
      </c>
      <c r="E26" s="24" t="s">
        <v>145</v>
      </c>
      <c r="F26" s="24"/>
      <c r="G26" s="24"/>
      <c r="H26" s="24"/>
      <c r="I26" s="24"/>
      <c r="J26" s="24"/>
      <c r="K26" s="24"/>
      <c r="L26" s="24"/>
    </row>
    <row r="27" spans="1:12">
      <c r="A27" s="15" t="s">
        <v>196</v>
      </c>
      <c r="B27" s="15" t="s">
        <v>136</v>
      </c>
      <c r="C27" s="15" t="s">
        <v>197</v>
      </c>
      <c r="D27" s="15">
        <v>932100</v>
      </c>
      <c r="E27" s="15"/>
      <c r="F27" s="15" t="s">
        <v>182</v>
      </c>
      <c r="G27" s="15" t="s">
        <v>169</v>
      </c>
      <c r="H27" s="15" t="s">
        <v>198</v>
      </c>
      <c r="I27" s="15">
        <v>3425</v>
      </c>
      <c r="J27" s="15">
        <v>18232</v>
      </c>
      <c r="K27" s="15"/>
      <c r="L27" s="15"/>
    </row>
    <row r="28" spans="1:12">
      <c r="A28" s="15" t="s">
        <v>199</v>
      </c>
      <c r="B28" s="15" t="s">
        <v>136</v>
      </c>
      <c r="C28" s="15" t="s">
        <v>200</v>
      </c>
      <c r="D28" s="15">
        <v>4003186.37</v>
      </c>
      <c r="E28" s="15"/>
      <c r="F28" s="15"/>
      <c r="G28" s="15"/>
      <c r="H28" s="15"/>
      <c r="I28" s="15"/>
      <c r="J28" s="15"/>
      <c r="K28" s="15"/>
      <c r="L28" s="15"/>
    </row>
    <row r="29" spans="1:12">
      <c r="A29" s="15" t="s">
        <v>201</v>
      </c>
      <c r="B29" s="15" t="s">
        <v>136</v>
      </c>
      <c r="C29" s="15" t="s">
        <v>202</v>
      </c>
      <c r="D29" s="15">
        <v>2300505.9</v>
      </c>
      <c r="E29" s="15"/>
      <c r="F29" s="15"/>
      <c r="G29" s="15"/>
      <c r="H29" s="15"/>
      <c r="I29" s="15"/>
      <c r="J29" s="15"/>
      <c r="K29" s="15"/>
      <c r="L29" s="15"/>
    </row>
    <row r="30" spans="1:12" ht="24">
      <c r="A30" s="24" t="s">
        <v>203</v>
      </c>
      <c r="B30" s="24"/>
      <c r="C30" s="24"/>
      <c r="D30" s="24">
        <v>7235792.2699999996</v>
      </c>
      <c r="E30" s="24" t="s">
        <v>145</v>
      </c>
      <c r="F30" s="24"/>
      <c r="G30" s="24"/>
      <c r="H30" s="24"/>
      <c r="I30" s="24"/>
      <c r="J30" s="24"/>
      <c r="K30" s="24"/>
      <c r="L30" s="24"/>
    </row>
    <row r="31" spans="1:12">
      <c r="A31" s="15" t="s">
        <v>204</v>
      </c>
      <c r="B31" s="15" t="s">
        <v>136</v>
      </c>
      <c r="C31" s="15" t="s">
        <v>205</v>
      </c>
      <c r="D31" s="15"/>
      <c r="E31" s="15"/>
      <c r="F31" s="15" t="s">
        <v>182</v>
      </c>
      <c r="G31" s="15" t="s">
        <v>206</v>
      </c>
      <c r="H31" s="15" t="s">
        <v>207</v>
      </c>
      <c r="I31" s="15">
        <v>1250.53</v>
      </c>
      <c r="J31" s="15"/>
      <c r="K31" s="15"/>
      <c r="L31" s="15"/>
    </row>
    <row r="32" spans="1:12">
      <c r="A32" s="15" t="s">
        <v>208</v>
      </c>
      <c r="B32" s="15" t="s">
        <v>136</v>
      </c>
      <c r="C32" s="15" t="s">
        <v>209</v>
      </c>
      <c r="D32" s="15"/>
      <c r="E32" s="15"/>
      <c r="F32" s="15"/>
      <c r="G32" s="15"/>
      <c r="H32" s="15"/>
      <c r="I32" s="15"/>
      <c r="J32" s="15"/>
      <c r="K32" s="15"/>
      <c r="L32" s="15"/>
    </row>
    <row r="33" spans="1:12">
      <c r="A33" s="15" t="s">
        <v>210</v>
      </c>
      <c r="B33" s="15" t="s">
        <v>136</v>
      </c>
      <c r="C33" s="15" t="s">
        <v>211</v>
      </c>
      <c r="D33" s="15"/>
      <c r="E33" s="15"/>
      <c r="F33" s="15"/>
      <c r="G33" s="15"/>
      <c r="H33" s="15"/>
      <c r="I33" s="15"/>
      <c r="J33" s="15"/>
      <c r="K33" s="15"/>
      <c r="L33" s="15"/>
    </row>
    <row r="34" spans="1:12" ht="24">
      <c r="A34" s="24" t="s">
        <v>212</v>
      </c>
      <c r="B34" s="24"/>
      <c r="C34" s="24"/>
      <c r="D34" s="24">
        <v>8000000</v>
      </c>
      <c r="E34" s="24" t="s">
        <v>122</v>
      </c>
      <c r="F34" s="24"/>
      <c r="G34" s="24"/>
      <c r="H34" s="24"/>
      <c r="I34" s="24"/>
      <c r="J34" s="24"/>
      <c r="K34" s="24"/>
      <c r="L34" s="24"/>
    </row>
    <row r="35" spans="1:12">
      <c r="A35" s="15" t="s">
        <v>213</v>
      </c>
      <c r="B35" s="15" t="s">
        <v>158</v>
      </c>
      <c r="C35" s="15" t="s">
        <v>214</v>
      </c>
      <c r="D35" s="15">
        <v>30190</v>
      </c>
      <c r="E35" s="15"/>
      <c r="F35" s="15"/>
      <c r="G35" s="15"/>
      <c r="H35" s="15" t="s">
        <v>215</v>
      </c>
      <c r="I35" s="15"/>
      <c r="J35" s="15"/>
      <c r="K35" s="15"/>
      <c r="L35" s="15"/>
    </row>
    <row r="36" spans="1:12" ht="24">
      <c r="A36" s="24" t="s">
        <v>216</v>
      </c>
      <c r="B36" s="24"/>
      <c r="C36" s="24"/>
      <c r="D36" s="24">
        <v>30190</v>
      </c>
      <c r="E36" s="24" t="s">
        <v>145</v>
      </c>
      <c r="F36" s="24"/>
      <c r="G36" s="24"/>
      <c r="H36" s="24"/>
      <c r="I36" s="24"/>
      <c r="J36" s="24"/>
      <c r="K36" s="24"/>
      <c r="L36" s="24"/>
    </row>
    <row r="37" spans="1:12" ht="24">
      <c r="A37" s="15" t="s">
        <v>217</v>
      </c>
      <c r="B37" s="15" t="s">
        <v>136</v>
      </c>
      <c r="C37" s="15" t="s">
        <v>218</v>
      </c>
      <c r="D37" s="15"/>
      <c r="E37" s="15"/>
      <c r="F37" s="15" t="s">
        <v>219</v>
      </c>
      <c r="G37" s="15" t="s">
        <v>220</v>
      </c>
      <c r="H37" s="15" t="s">
        <v>221</v>
      </c>
      <c r="I37" s="15">
        <v>6588</v>
      </c>
      <c r="J37" s="15">
        <v>42500</v>
      </c>
      <c r="K37" s="15"/>
      <c r="L37" s="15"/>
    </row>
    <row r="38" spans="1:12">
      <c r="A38" s="15" t="s">
        <v>222</v>
      </c>
      <c r="B38" s="15" t="s">
        <v>158</v>
      </c>
      <c r="C38" s="15" t="s">
        <v>223</v>
      </c>
      <c r="D38" s="15"/>
      <c r="E38" s="15"/>
      <c r="F38" s="15"/>
      <c r="G38" s="15"/>
      <c r="H38" s="15"/>
      <c r="I38" s="15"/>
      <c r="J38" s="15"/>
      <c r="K38" s="15"/>
      <c r="L38" s="15"/>
    </row>
    <row r="39" spans="1:12">
      <c r="A39" s="15" t="s">
        <v>224</v>
      </c>
      <c r="B39" s="15" t="s">
        <v>158</v>
      </c>
      <c r="C39" s="15" t="s">
        <v>225</v>
      </c>
      <c r="D39" s="15"/>
      <c r="E39" s="15"/>
      <c r="F39" s="15"/>
      <c r="G39" s="15"/>
      <c r="H39" s="15"/>
      <c r="I39" s="15"/>
      <c r="J39" s="15"/>
      <c r="K39" s="15"/>
      <c r="L39" s="15"/>
    </row>
    <row r="40" spans="1:12" ht="36">
      <c r="A40" s="24" t="s">
        <v>226</v>
      </c>
      <c r="B40" s="24"/>
      <c r="C40" s="24"/>
      <c r="D40" s="24">
        <v>40000000</v>
      </c>
      <c r="E40" s="24" t="s">
        <v>122</v>
      </c>
      <c r="F40" s="24"/>
      <c r="G40" s="24"/>
      <c r="H40" s="24"/>
      <c r="I40" s="24"/>
      <c r="J40" s="24"/>
      <c r="K40" s="24"/>
      <c r="L40" s="24"/>
    </row>
    <row r="41" spans="1:12">
      <c r="A41" s="15" t="s">
        <v>227</v>
      </c>
      <c r="B41" s="15" t="s">
        <v>136</v>
      </c>
      <c r="C41" s="15" t="s">
        <v>228</v>
      </c>
      <c r="D41" s="15">
        <v>5698914.71</v>
      </c>
      <c r="E41" s="15"/>
      <c r="F41" s="15"/>
      <c r="G41" s="15"/>
      <c r="H41" s="15"/>
      <c r="I41" s="15">
        <v>1462.16</v>
      </c>
      <c r="J41" s="15">
        <v>9160.9699999999993</v>
      </c>
      <c r="K41" s="15"/>
      <c r="L41" s="15"/>
    </row>
    <row r="42" spans="1:12">
      <c r="A42" s="15" t="s">
        <v>229</v>
      </c>
      <c r="B42" s="15" t="s">
        <v>158</v>
      </c>
      <c r="C42" s="15" t="s">
        <v>230</v>
      </c>
      <c r="D42" s="15">
        <v>17372.43</v>
      </c>
      <c r="E42" s="15"/>
      <c r="F42" s="15"/>
      <c r="G42" s="15"/>
      <c r="H42" s="15"/>
      <c r="I42" s="15"/>
      <c r="J42" s="15"/>
      <c r="K42" s="15"/>
      <c r="L42" s="15"/>
    </row>
    <row r="43" spans="1:12">
      <c r="A43" s="15" t="s">
        <v>231</v>
      </c>
      <c r="B43" s="15" t="s">
        <v>158</v>
      </c>
      <c r="C43" s="15" t="s">
        <v>232</v>
      </c>
      <c r="D43" s="15">
        <v>8057</v>
      </c>
      <c r="E43" s="15"/>
      <c r="F43" s="15"/>
      <c r="G43" s="15"/>
      <c r="H43" s="15"/>
      <c r="I43" s="15"/>
      <c r="J43" s="15"/>
      <c r="K43" s="15"/>
      <c r="L43" s="15"/>
    </row>
    <row r="44" spans="1:12">
      <c r="A44" s="15" t="s">
        <v>233</v>
      </c>
      <c r="B44" s="15" t="s">
        <v>158</v>
      </c>
      <c r="C44" s="15" t="s">
        <v>234</v>
      </c>
      <c r="D44" s="15">
        <v>4331.6499999999996</v>
      </c>
      <c r="E44" s="15"/>
      <c r="F44" s="15"/>
      <c r="G44" s="15"/>
      <c r="H44" s="15"/>
      <c r="I44" s="15"/>
      <c r="J44" s="15"/>
      <c r="K44" s="15"/>
      <c r="L44" s="15"/>
    </row>
    <row r="45" spans="1:12">
      <c r="A45" s="15" t="s">
        <v>235</v>
      </c>
      <c r="B45" s="15" t="s">
        <v>158</v>
      </c>
      <c r="C45" s="15" t="s">
        <v>236</v>
      </c>
      <c r="D45" s="15">
        <v>365939.89</v>
      </c>
      <c r="E45" s="15"/>
      <c r="F45" s="15"/>
      <c r="G45" s="15"/>
      <c r="H45" s="15"/>
      <c r="I45" s="15"/>
      <c r="J45" s="15"/>
      <c r="K45" s="15"/>
      <c r="L45" s="15"/>
    </row>
    <row r="46" spans="1:12" ht="24">
      <c r="A46" s="24" t="s">
        <v>237</v>
      </c>
      <c r="B46" s="24"/>
      <c r="C46" s="24"/>
      <c r="D46" s="24">
        <v>6094615.6799999997</v>
      </c>
      <c r="E46" s="24" t="s">
        <v>145</v>
      </c>
      <c r="F46" s="24"/>
      <c r="G46" s="24"/>
      <c r="H46" s="24"/>
      <c r="I46" s="24"/>
      <c r="J46" s="24"/>
      <c r="K46" s="24"/>
      <c r="L46" s="24"/>
    </row>
    <row r="47" spans="1:12">
      <c r="A47" s="15" t="s">
        <v>238</v>
      </c>
      <c r="B47" s="15" t="s">
        <v>136</v>
      </c>
      <c r="C47" s="15" t="s">
        <v>239</v>
      </c>
      <c r="D47" s="15">
        <v>1924729.78</v>
      </c>
      <c r="E47" s="15"/>
      <c r="F47" s="15" t="s">
        <v>240</v>
      </c>
      <c r="G47" s="15" t="s">
        <v>241</v>
      </c>
      <c r="H47" s="15" t="s">
        <v>242</v>
      </c>
      <c r="I47" s="15">
        <v>1396</v>
      </c>
      <c r="J47" s="15">
        <v>6248.7</v>
      </c>
      <c r="K47" s="15"/>
      <c r="L47" s="15"/>
    </row>
    <row r="48" spans="1:12">
      <c r="A48" s="15" t="s">
        <v>243</v>
      </c>
      <c r="B48" s="15" t="s">
        <v>136</v>
      </c>
      <c r="C48" s="15" t="s">
        <v>244</v>
      </c>
      <c r="D48" s="15">
        <v>1781986.84</v>
      </c>
      <c r="E48" s="15"/>
      <c r="F48" s="15"/>
      <c r="G48" s="15"/>
      <c r="H48" s="15"/>
      <c r="I48" s="15"/>
      <c r="J48" s="15"/>
      <c r="K48" s="15"/>
      <c r="L48" s="15"/>
    </row>
    <row r="49" spans="1:12">
      <c r="A49" s="15" t="s">
        <v>245</v>
      </c>
      <c r="B49" s="15" t="s">
        <v>136</v>
      </c>
      <c r="C49" s="15" t="s">
        <v>246</v>
      </c>
      <c r="D49" s="15">
        <v>103232.9</v>
      </c>
      <c r="E49" s="15"/>
      <c r="F49" s="15" t="s">
        <v>240</v>
      </c>
      <c r="G49" s="15" t="s">
        <v>241</v>
      </c>
      <c r="H49" s="15" t="s">
        <v>242</v>
      </c>
      <c r="I49" s="15">
        <v>12.9</v>
      </c>
      <c r="J49" s="15">
        <v>39.9</v>
      </c>
      <c r="K49" s="15"/>
      <c r="L49" s="15"/>
    </row>
    <row r="50" spans="1:12">
      <c r="A50" s="15" t="s">
        <v>247</v>
      </c>
      <c r="B50" s="15" t="s">
        <v>136</v>
      </c>
      <c r="C50" s="15" t="s">
        <v>248</v>
      </c>
      <c r="D50" s="15">
        <v>127285</v>
      </c>
      <c r="E50" s="15"/>
      <c r="F50" s="15"/>
      <c r="G50" s="15"/>
      <c r="H50" s="15"/>
      <c r="I50" s="15"/>
      <c r="J50" s="15"/>
      <c r="K50" s="15"/>
      <c r="L50" s="15"/>
    </row>
    <row r="51" spans="1:12">
      <c r="A51" s="15" t="s">
        <v>249</v>
      </c>
      <c r="B51" s="15" t="s">
        <v>136</v>
      </c>
      <c r="C51" s="15" t="s">
        <v>250</v>
      </c>
      <c r="D51" s="15">
        <v>3261.95</v>
      </c>
      <c r="E51" s="15"/>
      <c r="F51" s="15" t="s">
        <v>240</v>
      </c>
      <c r="G51" s="15"/>
      <c r="H51" s="15" t="s">
        <v>242</v>
      </c>
      <c r="I51" s="15">
        <v>9.73</v>
      </c>
      <c r="J51" s="15"/>
      <c r="K51" s="15"/>
      <c r="L51" s="15"/>
    </row>
    <row r="52" spans="1:12">
      <c r="A52" s="15" t="s">
        <v>251</v>
      </c>
      <c r="B52" s="15" t="s">
        <v>158</v>
      </c>
      <c r="C52" s="15" t="s">
        <v>252</v>
      </c>
      <c r="D52" s="15">
        <v>2316.1</v>
      </c>
      <c r="E52" s="15"/>
      <c r="F52" s="15"/>
      <c r="G52" s="15"/>
      <c r="H52" s="15"/>
      <c r="I52" s="15"/>
      <c r="J52" s="15"/>
      <c r="K52" s="15"/>
      <c r="L52" s="15"/>
    </row>
    <row r="53" spans="1:12">
      <c r="A53" s="15" t="s">
        <v>253</v>
      </c>
      <c r="B53" s="15" t="s">
        <v>158</v>
      </c>
      <c r="C53" s="15" t="s">
        <v>254</v>
      </c>
      <c r="D53" s="15">
        <v>1971596.5</v>
      </c>
      <c r="E53" s="15"/>
      <c r="F53" s="15" t="s">
        <v>255</v>
      </c>
      <c r="G53" s="15"/>
      <c r="H53" s="15" t="s">
        <v>256</v>
      </c>
      <c r="I53" s="15">
        <v>208.66</v>
      </c>
      <c r="J53" s="15"/>
      <c r="K53" s="15"/>
      <c r="L53" s="15"/>
    </row>
    <row r="54" spans="1:12">
      <c r="A54" s="15" t="s">
        <v>257</v>
      </c>
      <c r="B54" s="15" t="s">
        <v>158</v>
      </c>
      <c r="C54" s="15" t="s">
        <v>258</v>
      </c>
      <c r="D54" s="15">
        <v>1781988</v>
      </c>
      <c r="E54" s="15"/>
      <c r="F54" s="15"/>
      <c r="G54" s="15"/>
      <c r="H54" s="15"/>
      <c r="I54" s="15"/>
      <c r="J54" s="15"/>
      <c r="K54" s="15"/>
      <c r="L54" s="15"/>
    </row>
    <row r="55" spans="1:12">
      <c r="A55" s="15" t="s">
        <v>259</v>
      </c>
      <c r="B55" s="15" t="s">
        <v>158</v>
      </c>
      <c r="C55" s="15" t="s">
        <v>260</v>
      </c>
      <c r="D55" s="15">
        <v>340492</v>
      </c>
      <c r="E55" s="15"/>
      <c r="F55" s="15"/>
      <c r="G55" s="15"/>
      <c r="H55" s="15"/>
      <c r="I55" s="15"/>
      <c r="J55" s="15"/>
      <c r="K55" s="15"/>
      <c r="L55" s="15"/>
    </row>
    <row r="56" spans="1:12">
      <c r="A56" s="15" t="s">
        <v>261</v>
      </c>
      <c r="B56" s="15" t="s">
        <v>158</v>
      </c>
      <c r="C56" s="15" t="s">
        <v>262</v>
      </c>
      <c r="D56" s="15">
        <v>318212</v>
      </c>
      <c r="E56" s="15"/>
      <c r="F56" s="15"/>
      <c r="G56" s="15"/>
      <c r="H56" s="15"/>
      <c r="I56" s="15"/>
      <c r="J56" s="15"/>
      <c r="K56" s="15"/>
      <c r="L56" s="15"/>
    </row>
    <row r="57" spans="1:12">
      <c r="A57" s="15" t="s">
        <v>263</v>
      </c>
      <c r="B57" s="15" t="s">
        <v>158</v>
      </c>
      <c r="C57" s="15" t="s">
        <v>264</v>
      </c>
      <c r="D57" s="15">
        <v>295416</v>
      </c>
      <c r="E57" s="15"/>
      <c r="F57" s="15"/>
      <c r="G57" s="15"/>
      <c r="H57" s="15"/>
      <c r="I57" s="15"/>
      <c r="J57" s="15"/>
      <c r="K57" s="15"/>
      <c r="L57" s="15"/>
    </row>
    <row r="58" spans="1:12">
      <c r="A58" s="15" t="s">
        <v>265</v>
      </c>
      <c r="B58" s="15" t="s">
        <v>158</v>
      </c>
      <c r="C58" s="15" t="s">
        <v>266</v>
      </c>
      <c r="D58" s="15">
        <v>318212</v>
      </c>
      <c r="E58" s="15"/>
      <c r="F58" s="15"/>
      <c r="G58" s="15"/>
      <c r="H58" s="15"/>
      <c r="I58" s="15"/>
      <c r="J58" s="15"/>
      <c r="K58" s="15"/>
      <c r="L58" s="15"/>
    </row>
    <row r="59" spans="1:12">
      <c r="A59" s="15" t="s">
        <v>267</v>
      </c>
      <c r="B59" s="15" t="s">
        <v>158</v>
      </c>
      <c r="C59" s="15" t="s">
        <v>268</v>
      </c>
      <c r="D59" s="15">
        <v>338770.96</v>
      </c>
      <c r="E59" s="15"/>
      <c r="F59" s="15"/>
      <c r="G59" s="15"/>
      <c r="H59" s="15"/>
      <c r="I59" s="15"/>
      <c r="J59" s="15"/>
      <c r="K59" s="15"/>
      <c r="L59" s="15"/>
    </row>
    <row r="60" spans="1:12">
      <c r="A60" s="15" t="s">
        <v>269</v>
      </c>
      <c r="B60" s="15" t="s">
        <v>158</v>
      </c>
      <c r="C60" s="15" t="s">
        <v>270</v>
      </c>
      <c r="D60" s="15">
        <v>381855</v>
      </c>
      <c r="E60" s="15"/>
      <c r="F60" s="15"/>
      <c r="G60" s="15"/>
      <c r="H60" s="15"/>
      <c r="I60" s="15"/>
      <c r="J60" s="15"/>
      <c r="K60" s="15"/>
      <c r="L60" s="15"/>
    </row>
    <row r="61" spans="1:12">
      <c r="A61" s="15" t="s">
        <v>271</v>
      </c>
      <c r="B61" s="15" t="s">
        <v>158</v>
      </c>
      <c r="C61" s="15" t="s">
        <v>272</v>
      </c>
      <c r="D61" s="15">
        <v>84234</v>
      </c>
      <c r="E61" s="15"/>
      <c r="F61" s="15"/>
      <c r="G61" s="15"/>
      <c r="H61" s="15"/>
      <c r="I61" s="15"/>
      <c r="J61" s="15"/>
      <c r="K61" s="15"/>
      <c r="L61" s="15"/>
    </row>
    <row r="62" spans="1:12">
      <c r="A62" s="15" t="s">
        <v>273</v>
      </c>
      <c r="B62" s="15" t="s">
        <v>158</v>
      </c>
      <c r="C62" s="15" t="s">
        <v>274</v>
      </c>
      <c r="D62" s="15">
        <v>63642</v>
      </c>
      <c r="E62" s="15"/>
      <c r="F62" s="15"/>
      <c r="G62" s="15"/>
      <c r="H62" s="15"/>
      <c r="I62" s="15"/>
      <c r="J62" s="15"/>
      <c r="K62" s="15"/>
      <c r="L62" s="15"/>
    </row>
    <row r="63" spans="1:12">
      <c r="A63" s="15" t="s">
        <v>275</v>
      </c>
      <c r="B63" s="15" t="s">
        <v>158</v>
      </c>
      <c r="C63" s="15" t="s">
        <v>276</v>
      </c>
      <c r="D63" s="15">
        <v>33000</v>
      </c>
      <c r="E63" s="15"/>
      <c r="F63" s="15"/>
      <c r="G63" s="15"/>
      <c r="H63" s="15"/>
      <c r="I63" s="15"/>
      <c r="J63" s="15"/>
      <c r="K63" s="15"/>
      <c r="L63" s="15"/>
    </row>
    <row r="64" spans="1:12">
      <c r="A64" s="15" t="s">
        <v>277</v>
      </c>
      <c r="B64" s="15" t="s">
        <v>158</v>
      </c>
      <c r="C64" s="15" t="s">
        <v>278</v>
      </c>
      <c r="D64" s="15">
        <v>15000</v>
      </c>
      <c r="E64" s="15"/>
      <c r="F64" s="15"/>
      <c r="G64" s="15"/>
      <c r="H64" s="15"/>
      <c r="I64" s="15"/>
      <c r="J64" s="15"/>
      <c r="K64" s="15"/>
      <c r="L64" s="15"/>
    </row>
    <row r="65" spans="1:12">
      <c r="A65" s="15" t="s">
        <v>279</v>
      </c>
      <c r="B65" s="15" t="s">
        <v>158</v>
      </c>
      <c r="C65" s="15" t="s">
        <v>280</v>
      </c>
      <c r="D65" s="15">
        <v>55000</v>
      </c>
      <c r="E65" s="15"/>
      <c r="F65" s="15"/>
      <c r="G65" s="15"/>
      <c r="H65" s="15"/>
      <c r="I65" s="15"/>
      <c r="J65" s="15"/>
      <c r="K65" s="15"/>
      <c r="L65" s="15"/>
    </row>
    <row r="66" spans="1:12">
      <c r="A66" s="15" t="s">
        <v>281</v>
      </c>
      <c r="B66" s="15" t="s">
        <v>158</v>
      </c>
      <c r="C66" s="15" t="s">
        <v>282</v>
      </c>
      <c r="D66" s="15">
        <v>255233.8</v>
      </c>
      <c r="E66" s="15"/>
      <c r="F66" s="15"/>
      <c r="G66" s="15"/>
      <c r="H66" s="15"/>
      <c r="I66" s="15"/>
      <c r="J66" s="15"/>
      <c r="K66" s="15"/>
      <c r="L66" s="15"/>
    </row>
    <row r="67" spans="1:12">
      <c r="A67" s="15" t="s">
        <v>283</v>
      </c>
      <c r="B67" s="15" t="s">
        <v>158</v>
      </c>
      <c r="C67" s="15" t="s">
        <v>284</v>
      </c>
      <c r="D67" s="15">
        <v>254570</v>
      </c>
      <c r="E67" s="15"/>
      <c r="F67" s="15"/>
      <c r="G67" s="15"/>
      <c r="H67" s="15"/>
      <c r="I67" s="15"/>
      <c r="J67" s="15"/>
      <c r="K67" s="15"/>
      <c r="L67" s="15"/>
    </row>
    <row r="68" spans="1:12">
      <c r="A68" s="15" t="s">
        <v>285</v>
      </c>
      <c r="B68" s="15" t="s">
        <v>158</v>
      </c>
      <c r="C68" s="15" t="s">
        <v>286</v>
      </c>
      <c r="D68" s="15">
        <v>5000</v>
      </c>
      <c r="E68" s="15"/>
      <c r="F68" s="15"/>
      <c r="G68" s="15"/>
      <c r="H68" s="15"/>
      <c r="I68" s="15"/>
      <c r="J68" s="15"/>
      <c r="K68" s="15"/>
      <c r="L68" s="15"/>
    </row>
    <row r="69" spans="1:12">
      <c r="A69" s="15" t="s">
        <v>287</v>
      </c>
      <c r="B69" s="15" t="s">
        <v>158</v>
      </c>
      <c r="C69" s="15" t="s">
        <v>288</v>
      </c>
      <c r="D69" s="15">
        <v>366059.73</v>
      </c>
      <c r="E69" s="15"/>
      <c r="F69" s="15"/>
      <c r="G69" s="15"/>
      <c r="H69" s="15"/>
      <c r="I69" s="15"/>
      <c r="J69" s="15"/>
      <c r="K69" s="15"/>
      <c r="L69" s="15"/>
    </row>
    <row r="70" spans="1:12">
      <c r="A70" s="15" t="s">
        <v>289</v>
      </c>
      <c r="B70" s="15" t="s">
        <v>158</v>
      </c>
      <c r="C70" s="15" t="s">
        <v>290</v>
      </c>
      <c r="D70" s="15">
        <v>95181.9</v>
      </c>
      <c r="E70" s="15"/>
      <c r="F70" s="15"/>
      <c r="G70" s="15"/>
      <c r="H70" s="15"/>
      <c r="I70" s="15"/>
      <c r="J70" s="15"/>
      <c r="K70" s="15"/>
      <c r="L70" s="15"/>
    </row>
    <row r="71" spans="1:12">
      <c r="A71" s="15" t="s">
        <v>291</v>
      </c>
      <c r="B71" s="15" t="s">
        <v>158</v>
      </c>
      <c r="C71" s="15" t="s">
        <v>292</v>
      </c>
      <c r="D71" s="15">
        <v>1219069.21</v>
      </c>
      <c r="E71" s="15"/>
      <c r="F71" s="15"/>
      <c r="G71" s="15"/>
      <c r="H71" s="15"/>
      <c r="I71" s="15"/>
      <c r="J71" s="15"/>
      <c r="K71" s="15"/>
      <c r="L71" s="15"/>
    </row>
    <row r="72" spans="1:12">
      <c r="A72" s="15" t="s">
        <v>293</v>
      </c>
      <c r="B72" s="15" t="s">
        <v>158</v>
      </c>
      <c r="C72" s="15" t="s">
        <v>294</v>
      </c>
      <c r="D72" s="15">
        <v>7668.06</v>
      </c>
      <c r="E72" s="15"/>
      <c r="F72" s="15"/>
      <c r="G72" s="15"/>
      <c r="H72" s="15"/>
      <c r="I72" s="15"/>
      <c r="J72" s="15"/>
      <c r="K72" s="15"/>
      <c r="L72" s="15"/>
    </row>
    <row r="73" spans="1:12">
      <c r="A73" s="15" t="s">
        <v>295</v>
      </c>
      <c r="B73" s="15" t="s">
        <v>158</v>
      </c>
      <c r="C73" s="15" t="s">
        <v>296</v>
      </c>
      <c r="D73" s="15">
        <v>2618443.08</v>
      </c>
      <c r="E73" s="15"/>
      <c r="F73" s="15"/>
      <c r="G73" s="15"/>
      <c r="H73" s="15"/>
      <c r="I73" s="15"/>
      <c r="J73" s="15"/>
      <c r="K73" s="15"/>
      <c r="L73" s="15"/>
    </row>
    <row r="74" spans="1:12">
      <c r="A74" s="15" t="s">
        <v>297</v>
      </c>
      <c r="B74" s="15" t="s">
        <v>158</v>
      </c>
      <c r="C74" s="15" t="s">
        <v>298</v>
      </c>
      <c r="D74" s="15">
        <v>1336491</v>
      </c>
      <c r="E74" s="15"/>
      <c r="F74" s="15"/>
      <c r="G74" s="15"/>
      <c r="H74" s="15"/>
      <c r="I74" s="15"/>
      <c r="J74" s="15"/>
      <c r="K74" s="15"/>
      <c r="L74" s="15"/>
    </row>
    <row r="75" spans="1:12" ht="24">
      <c r="A75" s="15" t="s">
        <v>299</v>
      </c>
      <c r="B75" s="15" t="s">
        <v>158</v>
      </c>
      <c r="C75" s="15" t="s">
        <v>300</v>
      </c>
      <c r="D75" s="15">
        <v>2194513</v>
      </c>
      <c r="E75" s="15"/>
      <c r="F75" s="15"/>
      <c r="G75" s="15"/>
      <c r="H75" s="15" t="s">
        <v>301</v>
      </c>
      <c r="I75" s="15"/>
      <c r="J75" s="15"/>
      <c r="K75" s="15"/>
      <c r="L75" s="15"/>
    </row>
    <row r="76" spans="1:12">
      <c r="A76" s="15" t="s">
        <v>302</v>
      </c>
      <c r="B76" s="15" t="s">
        <v>158</v>
      </c>
      <c r="C76" s="15" t="s">
        <v>303</v>
      </c>
      <c r="D76" s="15">
        <v>1227206</v>
      </c>
      <c r="E76" s="15"/>
      <c r="F76" s="15"/>
      <c r="G76" s="15"/>
      <c r="H76" s="15"/>
      <c r="I76" s="15"/>
      <c r="J76" s="15"/>
      <c r="K76" s="15"/>
      <c r="L76" s="15"/>
    </row>
    <row r="77" spans="1:12">
      <c r="A77" s="15" t="s">
        <v>304</v>
      </c>
      <c r="B77" s="15" t="s">
        <v>158</v>
      </c>
      <c r="C77" s="15" t="s">
        <v>305</v>
      </c>
      <c r="D77" s="15">
        <v>18000</v>
      </c>
      <c r="E77" s="15"/>
      <c r="F77" s="15"/>
      <c r="G77" s="15"/>
      <c r="H77" s="15"/>
      <c r="I77" s="15"/>
      <c r="J77" s="15"/>
      <c r="K77" s="15"/>
      <c r="L77" s="15"/>
    </row>
    <row r="78" spans="1:12">
      <c r="A78" s="15" t="s">
        <v>306</v>
      </c>
      <c r="B78" s="15" t="s">
        <v>158</v>
      </c>
      <c r="C78" s="15" t="s">
        <v>307</v>
      </c>
      <c r="D78" s="15">
        <v>19000</v>
      </c>
      <c r="E78" s="15"/>
      <c r="F78" s="15"/>
      <c r="G78" s="15"/>
      <c r="H78" s="15"/>
      <c r="I78" s="15"/>
      <c r="J78" s="15"/>
      <c r="K78" s="15"/>
      <c r="L78" s="15"/>
    </row>
    <row r="79" spans="1:12">
      <c r="A79" s="15" t="s">
        <v>308</v>
      </c>
      <c r="B79" s="15" t="s">
        <v>158</v>
      </c>
      <c r="C79" s="15" t="s">
        <v>309</v>
      </c>
      <c r="D79" s="15">
        <v>89408</v>
      </c>
      <c r="E79" s="15"/>
      <c r="F79" s="15"/>
      <c r="G79" s="15"/>
      <c r="H79" s="15"/>
      <c r="I79" s="15"/>
      <c r="J79" s="15"/>
      <c r="K79" s="15"/>
      <c r="L79" s="15"/>
    </row>
    <row r="80" spans="1:12" ht="24">
      <c r="A80" s="24" t="s">
        <v>310</v>
      </c>
      <c r="B80" s="24"/>
      <c r="C80" s="24"/>
      <c r="D80" s="24">
        <v>19646074.810000002</v>
      </c>
      <c r="E80" s="24" t="s">
        <v>145</v>
      </c>
      <c r="F80" s="24"/>
      <c r="G80" s="24"/>
      <c r="H80" s="24"/>
      <c r="I80" s="24"/>
      <c r="J80" s="24"/>
      <c r="K80" s="24"/>
      <c r="L80" s="24"/>
    </row>
    <row r="81" spans="1:12">
      <c r="A81" s="15" t="s">
        <v>311</v>
      </c>
      <c r="B81" s="15" t="s">
        <v>158</v>
      </c>
      <c r="C81" s="15" t="s">
        <v>312</v>
      </c>
      <c r="D81" s="15">
        <v>77000</v>
      </c>
      <c r="E81" s="15"/>
      <c r="F81" s="15"/>
      <c r="G81" s="15"/>
      <c r="H81" s="15" t="s">
        <v>313</v>
      </c>
      <c r="I81" s="15"/>
      <c r="J81" s="15"/>
      <c r="K81" s="15"/>
      <c r="L81" s="15"/>
    </row>
    <row r="82" spans="1:12" ht="24">
      <c r="A82" s="24" t="s">
        <v>314</v>
      </c>
      <c r="B82" s="24"/>
      <c r="C82" s="24"/>
      <c r="D82" s="24">
        <v>77000</v>
      </c>
      <c r="E82" s="24" t="s">
        <v>145</v>
      </c>
      <c r="F82" s="24"/>
      <c r="G82" s="24"/>
      <c r="H82" s="24"/>
      <c r="I82" s="24"/>
      <c r="J82" s="24"/>
      <c r="K82" s="24"/>
      <c r="L82" s="24"/>
    </row>
    <row r="83" spans="1:12">
      <c r="A83" s="15" t="s">
        <v>315</v>
      </c>
      <c r="B83" s="15" t="s">
        <v>316</v>
      </c>
      <c r="C83" s="15" t="s">
        <v>317</v>
      </c>
      <c r="D83" s="15">
        <v>122300</v>
      </c>
      <c r="E83" s="15"/>
      <c r="F83" s="15"/>
      <c r="G83" s="15"/>
      <c r="H83" s="15"/>
      <c r="I83" s="15"/>
      <c r="J83" s="15"/>
      <c r="K83" s="15"/>
      <c r="L83" s="15"/>
    </row>
    <row r="84" spans="1:12" ht="24">
      <c r="A84" s="24" t="s">
        <v>318</v>
      </c>
      <c r="B84" s="24"/>
      <c r="C84" s="24"/>
      <c r="D84" s="24">
        <v>122300</v>
      </c>
      <c r="E84" s="24" t="s">
        <v>145</v>
      </c>
      <c r="F84" s="24"/>
      <c r="G84" s="24"/>
      <c r="H84" s="24"/>
      <c r="I84" s="24"/>
      <c r="J84" s="24"/>
      <c r="K84" s="24"/>
      <c r="L84" s="24"/>
    </row>
    <row r="85" spans="1:12">
      <c r="A85" s="15" t="s">
        <v>319</v>
      </c>
      <c r="B85" s="15" t="s">
        <v>136</v>
      </c>
      <c r="C85" s="15" t="s">
        <v>320</v>
      </c>
      <c r="D85" s="15">
        <v>39718.980000000003</v>
      </c>
      <c r="E85" s="15"/>
      <c r="F85" s="15" t="s">
        <v>321</v>
      </c>
      <c r="G85" s="15" t="s">
        <v>322</v>
      </c>
      <c r="H85" s="15" t="s">
        <v>323</v>
      </c>
      <c r="I85" s="15"/>
      <c r="J85" s="15"/>
      <c r="K85" s="15"/>
      <c r="L85" s="15"/>
    </row>
    <row r="86" spans="1:12">
      <c r="A86" s="15" t="s">
        <v>324</v>
      </c>
      <c r="B86" s="15" t="s">
        <v>158</v>
      </c>
      <c r="C86" s="15" t="s">
        <v>325</v>
      </c>
      <c r="D86" s="15">
        <v>456629.17</v>
      </c>
      <c r="E86" s="15"/>
      <c r="F86" s="15"/>
      <c r="G86" s="15"/>
      <c r="H86" s="15"/>
      <c r="I86" s="15"/>
      <c r="J86" s="15"/>
      <c r="K86" s="15"/>
      <c r="L86" s="15"/>
    </row>
    <row r="87" spans="1:12" ht="156">
      <c r="A87" s="15" t="s">
        <v>326</v>
      </c>
      <c r="B87" s="15" t="s">
        <v>316</v>
      </c>
      <c r="C87" s="15" t="s">
        <v>327</v>
      </c>
      <c r="D87" s="15">
        <v>39175</v>
      </c>
      <c r="E87" s="15"/>
      <c r="F87" s="15"/>
      <c r="G87" s="15"/>
      <c r="H87" s="15" t="s">
        <v>328</v>
      </c>
      <c r="I87" s="15"/>
      <c r="J87" s="15"/>
      <c r="K87" s="15" t="s">
        <v>329</v>
      </c>
      <c r="L87" s="15"/>
    </row>
    <row r="88" spans="1:12">
      <c r="A88" s="15" t="s">
        <v>330</v>
      </c>
      <c r="B88" s="15">
        <v>2</v>
      </c>
      <c r="C88" s="15" t="s">
        <v>331</v>
      </c>
      <c r="D88" s="15">
        <v>150000</v>
      </c>
      <c r="E88" s="15"/>
      <c r="F88" s="15"/>
      <c r="G88" s="15"/>
      <c r="H88" s="15"/>
      <c r="I88" s="15"/>
      <c r="J88" s="15"/>
      <c r="K88" s="15"/>
      <c r="L88" s="15"/>
    </row>
    <row r="89" spans="1:12">
      <c r="A89" s="15" t="s">
        <v>332</v>
      </c>
      <c r="B89" s="15">
        <v>2</v>
      </c>
      <c r="C89" s="15" t="s">
        <v>333</v>
      </c>
      <c r="D89" s="15">
        <v>57255.61</v>
      </c>
      <c r="E89" s="15"/>
      <c r="F89" s="15"/>
      <c r="G89" s="15"/>
      <c r="H89" s="15"/>
      <c r="I89" s="15"/>
      <c r="J89" s="15"/>
      <c r="K89" s="15"/>
      <c r="L89" s="15"/>
    </row>
    <row r="90" spans="1:12" ht="36">
      <c r="A90" s="24" t="s">
        <v>334</v>
      </c>
      <c r="B90" s="24"/>
      <c r="C90" s="24"/>
      <c r="D90" s="24">
        <v>742778.75999999989</v>
      </c>
      <c r="E90" s="24" t="s">
        <v>145</v>
      </c>
      <c r="F90" s="24"/>
      <c r="G90" s="24"/>
      <c r="H90" s="24"/>
      <c r="I90" s="24"/>
      <c r="J90" s="24"/>
      <c r="K90" s="24"/>
      <c r="L90" s="24"/>
    </row>
    <row r="91" spans="1:12" ht="36">
      <c r="A91" s="15" t="s">
        <v>335</v>
      </c>
      <c r="B91" s="15" t="s">
        <v>136</v>
      </c>
      <c r="C91" s="15" t="s">
        <v>336</v>
      </c>
      <c r="D91" s="15">
        <v>338800</v>
      </c>
      <c r="E91" s="15"/>
      <c r="F91" s="15" t="s">
        <v>337</v>
      </c>
      <c r="G91" s="15" t="s">
        <v>338</v>
      </c>
      <c r="H91" s="15" t="s">
        <v>339</v>
      </c>
      <c r="I91" s="15" t="s">
        <v>340</v>
      </c>
      <c r="J91" s="15"/>
      <c r="K91" s="15"/>
      <c r="L91" s="15"/>
    </row>
    <row r="92" spans="1:12">
      <c r="A92" s="15" t="s">
        <v>341</v>
      </c>
      <c r="B92" s="15" t="s">
        <v>158</v>
      </c>
      <c r="C92" s="15" t="s">
        <v>342</v>
      </c>
      <c r="D92" s="15">
        <v>2600</v>
      </c>
      <c r="E92" s="15"/>
      <c r="F92" s="15"/>
      <c r="G92" s="15"/>
      <c r="H92" s="15"/>
      <c r="I92" s="15"/>
      <c r="J92" s="15"/>
      <c r="K92" s="15"/>
      <c r="L92" s="15"/>
    </row>
    <row r="93" spans="1:12">
      <c r="A93" s="15" t="s">
        <v>343</v>
      </c>
      <c r="B93" s="15" t="s">
        <v>158</v>
      </c>
      <c r="C93" s="15" t="s">
        <v>344</v>
      </c>
      <c r="D93" s="15">
        <v>7000</v>
      </c>
      <c r="E93" s="15"/>
      <c r="F93" s="15"/>
      <c r="G93" s="15"/>
      <c r="H93" s="15"/>
      <c r="I93" s="15"/>
      <c r="J93" s="15"/>
      <c r="K93" s="15"/>
      <c r="L93" s="15"/>
    </row>
    <row r="94" spans="1:12">
      <c r="A94" s="15" t="s">
        <v>345</v>
      </c>
      <c r="B94" s="15" t="s">
        <v>158</v>
      </c>
      <c r="C94" s="15" t="s">
        <v>346</v>
      </c>
      <c r="D94" s="15">
        <v>11800</v>
      </c>
      <c r="E94" s="15"/>
      <c r="F94" s="15"/>
      <c r="G94" s="15"/>
      <c r="H94" s="15"/>
      <c r="I94" s="15"/>
      <c r="J94" s="15"/>
      <c r="K94" s="15"/>
      <c r="L94" s="15"/>
    </row>
    <row r="95" spans="1:12">
      <c r="A95" s="15" t="s">
        <v>347</v>
      </c>
      <c r="B95" s="15" t="s">
        <v>158</v>
      </c>
      <c r="C95" s="15" t="s">
        <v>348</v>
      </c>
      <c r="D95" s="15">
        <v>8600</v>
      </c>
      <c r="E95" s="15"/>
      <c r="F95" s="15"/>
      <c r="G95" s="15"/>
      <c r="H95" s="15"/>
      <c r="I95" s="15"/>
      <c r="J95" s="15"/>
      <c r="K95" s="15"/>
      <c r="L95" s="15"/>
    </row>
    <row r="96" spans="1:12">
      <c r="A96" s="15" t="s">
        <v>349</v>
      </c>
      <c r="B96" s="15" t="s">
        <v>158</v>
      </c>
      <c r="C96" s="15" t="s">
        <v>350</v>
      </c>
      <c r="D96" s="15">
        <v>22400</v>
      </c>
      <c r="E96" s="15"/>
      <c r="F96" s="15"/>
      <c r="G96" s="15"/>
      <c r="H96" s="15"/>
      <c r="I96" s="15"/>
      <c r="J96" s="15"/>
      <c r="K96" s="15"/>
      <c r="L96" s="15"/>
    </row>
    <row r="97" spans="1:12">
      <c r="A97" s="15" t="s">
        <v>351</v>
      </c>
      <c r="B97" s="15" t="s">
        <v>158</v>
      </c>
      <c r="C97" s="15" t="s">
        <v>348</v>
      </c>
      <c r="D97" s="15">
        <v>382000</v>
      </c>
      <c r="E97" s="15"/>
      <c r="F97" s="15"/>
      <c r="G97" s="15"/>
      <c r="H97" s="15"/>
      <c r="I97" s="15"/>
      <c r="J97" s="15"/>
      <c r="K97" s="15"/>
      <c r="L97" s="15"/>
    </row>
    <row r="98" spans="1:12">
      <c r="A98" s="15" t="s">
        <v>352</v>
      </c>
      <c r="B98" s="15" t="s">
        <v>158</v>
      </c>
      <c r="C98" s="15" t="s">
        <v>353</v>
      </c>
      <c r="D98" s="15">
        <v>25000</v>
      </c>
      <c r="E98" s="15"/>
      <c r="F98" s="15"/>
      <c r="G98" s="15"/>
      <c r="H98" s="15"/>
      <c r="I98" s="15"/>
      <c r="J98" s="15"/>
      <c r="K98" s="15"/>
      <c r="L98" s="15"/>
    </row>
    <row r="99" spans="1:12">
      <c r="A99" s="15" t="s">
        <v>354</v>
      </c>
      <c r="B99" s="15" t="s">
        <v>158</v>
      </c>
      <c r="C99" s="15" t="s">
        <v>355</v>
      </c>
      <c r="D99" s="15">
        <v>15000</v>
      </c>
      <c r="E99" s="15"/>
      <c r="F99" s="15"/>
      <c r="G99" s="15"/>
      <c r="H99" s="15"/>
      <c r="I99" s="15"/>
      <c r="J99" s="15"/>
      <c r="K99" s="15"/>
      <c r="L99" s="15"/>
    </row>
    <row r="100" spans="1:12">
      <c r="A100" s="15" t="s">
        <v>356</v>
      </c>
      <c r="B100" s="15" t="s">
        <v>158</v>
      </c>
      <c r="C100" s="15" t="s">
        <v>357</v>
      </c>
      <c r="D100" s="15">
        <v>15000</v>
      </c>
      <c r="E100" s="15"/>
      <c r="F100" s="15"/>
      <c r="G100" s="15"/>
      <c r="H100" s="15"/>
      <c r="I100" s="15"/>
      <c r="J100" s="15"/>
      <c r="K100" s="15"/>
      <c r="L100" s="15"/>
    </row>
    <row r="101" spans="1:12">
      <c r="A101" s="15" t="s">
        <v>358</v>
      </c>
      <c r="B101" s="15" t="s">
        <v>158</v>
      </c>
      <c r="C101" s="15" t="s">
        <v>359</v>
      </c>
      <c r="D101" s="15">
        <v>2000</v>
      </c>
      <c r="E101" s="15"/>
      <c r="F101" s="15"/>
      <c r="G101" s="15"/>
      <c r="H101" s="15"/>
      <c r="I101" s="15"/>
      <c r="J101" s="15"/>
      <c r="K101" s="15"/>
      <c r="L101" s="15"/>
    </row>
    <row r="102" spans="1:12">
      <c r="A102" s="15" t="s">
        <v>360</v>
      </c>
      <c r="B102" s="15" t="s">
        <v>158</v>
      </c>
      <c r="C102" s="15" t="s">
        <v>361</v>
      </c>
      <c r="D102" s="15">
        <v>16800</v>
      </c>
      <c r="E102" s="15"/>
      <c r="F102" s="15"/>
      <c r="G102" s="15"/>
      <c r="H102" s="15"/>
      <c r="I102" s="15"/>
      <c r="J102" s="15"/>
      <c r="K102" s="15"/>
      <c r="L102" s="15"/>
    </row>
    <row r="103" spans="1:12" ht="24">
      <c r="A103" s="24" t="s">
        <v>362</v>
      </c>
      <c r="B103" s="24"/>
      <c r="C103" s="24"/>
      <c r="D103" s="24">
        <v>847000</v>
      </c>
      <c r="E103" s="24" t="s">
        <v>145</v>
      </c>
      <c r="F103" s="24"/>
      <c r="G103" s="24"/>
      <c r="H103" s="24"/>
      <c r="I103" s="24"/>
      <c r="J103" s="24"/>
      <c r="K103" s="24"/>
      <c r="L103" s="24"/>
    </row>
    <row r="104" spans="1:12">
      <c r="A104" s="15" t="s">
        <v>363</v>
      </c>
      <c r="B104" s="15" t="s">
        <v>158</v>
      </c>
      <c r="C104" s="15" t="s">
        <v>364</v>
      </c>
      <c r="D104" s="15">
        <v>39116.129999999997</v>
      </c>
      <c r="E104" s="15"/>
      <c r="F104" s="15"/>
      <c r="G104" s="15"/>
      <c r="H104" s="15" t="s">
        <v>365</v>
      </c>
      <c r="I104" s="15"/>
      <c r="J104" s="15"/>
      <c r="K104" s="15"/>
      <c r="L104" s="15"/>
    </row>
    <row r="105" spans="1:12" ht="24">
      <c r="A105" s="24" t="s">
        <v>366</v>
      </c>
      <c r="B105" s="24"/>
      <c r="C105" s="24"/>
      <c r="D105" s="24">
        <v>39116.129999999997</v>
      </c>
      <c r="E105" s="24" t="s">
        <v>145</v>
      </c>
      <c r="F105" s="24"/>
      <c r="G105" s="24"/>
      <c r="H105" s="24"/>
      <c r="I105" s="24"/>
      <c r="J105" s="24"/>
      <c r="K105" s="24"/>
      <c r="L105" s="24"/>
    </row>
    <row r="106" spans="1:12">
      <c r="A106" s="15" t="s">
        <v>367</v>
      </c>
      <c r="B106" s="15" t="s">
        <v>136</v>
      </c>
      <c r="C106" s="15" t="s">
        <v>368</v>
      </c>
      <c r="D106" s="15">
        <v>7235604.8200000003</v>
      </c>
      <c r="E106" s="15"/>
      <c r="F106" s="15" t="s">
        <v>369</v>
      </c>
      <c r="G106" s="15" t="s">
        <v>241</v>
      </c>
      <c r="H106" s="15" t="s">
        <v>370</v>
      </c>
      <c r="I106" s="15">
        <v>2382.75</v>
      </c>
      <c r="J106" s="15">
        <v>11929</v>
      </c>
      <c r="K106" s="15"/>
      <c r="L106" s="15"/>
    </row>
    <row r="107" spans="1:12">
      <c r="A107" s="15" t="s">
        <v>371</v>
      </c>
      <c r="B107" s="15" t="s">
        <v>136</v>
      </c>
      <c r="C107" s="15" t="s">
        <v>372</v>
      </c>
      <c r="D107" s="15">
        <v>3105947</v>
      </c>
      <c r="E107" s="15"/>
      <c r="F107" s="15"/>
      <c r="G107" s="15"/>
      <c r="H107" s="15"/>
      <c r="I107" s="15"/>
      <c r="J107" s="15"/>
      <c r="K107" s="15"/>
      <c r="L107" s="15"/>
    </row>
    <row r="108" spans="1:12">
      <c r="A108" s="15" t="s">
        <v>373</v>
      </c>
      <c r="B108" s="15" t="s">
        <v>136</v>
      </c>
      <c r="C108" s="15" t="s">
        <v>374</v>
      </c>
      <c r="D108" s="15">
        <v>7862225</v>
      </c>
      <c r="E108" s="15"/>
      <c r="F108" s="15"/>
      <c r="G108" s="15"/>
      <c r="H108" s="15"/>
      <c r="I108" s="15">
        <v>2661.5</v>
      </c>
      <c r="J108" s="15">
        <v>13291</v>
      </c>
      <c r="K108" s="15"/>
      <c r="L108" s="15"/>
    </row>
    <row r="109" spans="1:12">
      <c r="A109" s="15" t="s">
        <v>375</v>
      </c>
      <c r="B109" s="15" t="s">
        <v>136</v>
      </c>
      <c r="C109" s="15" t="s">
        <v>376</v>
      </c>
      <c r="D109" s="15">
        <v>3379244</v>
      </c>
      <c r="E109" s="15"/>
      <c r="F109" s="15"/>
      <c r="G109" s="15"/>
      <c r="H109" s="15"/>
      <c r="I109" s="15"/>
      <c r="J109" s="15"/>
      <c r="K109" s="15"/>
      <c r="L109" s="15"/>
    </row>
    <row r="110" spans="1:12">
      <c r="A110" s="15" t="s">
        <v>377</v>
      </c>
      <c r="B110" s="15" t="s">
        <v>136</v>
      </c>
      <c r="C110" s="15" t="s">
        <v>378</v>
      </c>
      <c r="D110" s="15">
        <v>5764210</v>
      </c>
      <c r="E110" s="15"/>
      <c r="F110" s="15"/>
      <c r="G110" s="15"/>
      <c r="H110" s="15"/>
      <c r="I110" s="15">
        <v>2022.14</v>
      </c>
      <c r="J110" s="15">
        <v>10010</v>
      </c>
      <c r="K110" s="15"/>
      <c r="L110" s="15"/>
    </row>
    <row r="111" spans="1:12">
      <c r="A111" s="15" t="s">
        <v>379</v>
      </c>
      <c r="B111" s="15" t="s">
        <v>136</v>
      </c>
      <c r="C111" s="15" t="s">
        <v>380</v>
      </c>
      <c r="D111" s="15">
        <v>2486991</v>
      </c>
      <c r="E111" s="15"/>
      <c r="F111" s="15"/>
      <c r="G111" s="15"/>
      <c r="H111" s="15"/>
      <c r="I111" s="15"/>
      <c r="J111" s="15"/>
      <c r="K111" s="15"/>
      <c r="L111" s="15"/>
    </row>
    <row r="112" spans="1:12">
      <c r="A112" s="15" t="s">
        <v>381</v>
      </c>
      <c r="B112" s="15" t="s">
        <v>158</v>
      </c>
      <c r="C112" s="15" t="s">
        <v>382</v>
      </c>
      <c r="D112" s="15">
        <v>1318527</v>
      </c>
      <c r="E112" s="15"/>
      <c r="F112" s="15"/>
      <c r="G112" s="15"/>
      <c r="H112" s="15"/>
      <c r="I112" s="15"/>
      <c r="J112" s="15"/>
      <c r="K112" s="15"/>
      <c r="L112" s="15"/>
    </row>
    <row r="113" spans="1:12">
      <c r="A113" s="15" t="s">
        <v>383</v>
      </c>
      <c r="B113" s="15" t="s">
        <v>158</v>
      </c>
      <c r="C113" s="15" t="s">
        <v>384</v>
      </c>
      <c r="D113" s="15">
        <v>568883</v>
      </c>
      <c r="E113" s="15"/>
      <c r="F113" s="15"/>
      <c r="G113" s="15"/>
      <c r="H113" s="15"/>
      <c r="I113" s="15"/>
      <c r="J113" s="15"/>
      <c r="K113" s="15"/>
      <c r="L113" s="15"/>
    </row>
    <row r="114" spans="1:12">
      <c r="A114" s="15" t="s">
        <v>385</v>
      </c>
      <c r="B114" s="15" t="s">
        <v>158</v>
      </c>
      <c r="C114" s="15" t="s">
        <v>386</v>
      </c>
      <c r="D114" s="15">
        <v>496918</v>
      </c>
      <c r="E114" s="15"/>
      <c r="F114" s="15"/>
      <c r="G114" s="15"/>
      <c r="H114" s="15"/>
      <c r="I114" s="15"/>
      <c r="J114" s="15"/>
      <c r="K114" s="15"/>
      <c r="L114" s="15"/>
    </row>
    <row r="115" spans="1:12">
      <c r="A115" s="15" t="s">
        <v>387</v>
      </c>
      <c r="B115" s="15" t="s">
        <v>158</v>
      </c>
      <c r="C115" s="15" t="s">
        <v>388</v>
      </c>
      <c r="D115" s="15">
        <v>79502.89</v>
      </c>
      <c r="E115" s="15"/>
      <c r="F115" s="15"/>
      <c r="G115" s="15"/>
      <c r="H115" s="15"/>
      <c r="I115" s="15"/>
      <c r="J115" s="15"/>
      <c r="K115" s="15"/>
      <c r="L115" s="15"/>
    </row>
    <row r="116" spans="1:12">
      <c r="A116" s="15" t="s">
        <v>389</v>
      </c>
      <c r="B116" s="15" t="s">
        <v>158</v>
      </c>
      <c r="C116" s="15" t="s">
        <v>390</v>
      </c>
      <c r="D116" s="15">
        <v>34302.199999999997</v>
      </c>
      <c r="E116" s="15"/>
      <c r="F116" s="15"/>
      <c r="G116" s="15"/>
      <c r="H116" s="15"/>
      <c r="I116" s="15"/>
      <c r="J116" s="15"/>
      <c r="K116" s="15"/>
      <c r="L116" s="15"/>
    </row>
    <row r="117" spans="1:12" ht="24">
      <c r="A117" s="24" t="s">
        <v>391</v>
      </c>
      <c r="B117" s="24"/>
      <c r="C117" s="24"/>
      <c r="D117" s="24">
        <v>32332354.91</v>
      </c>
      <c r="E117" s="24" t="s">
        <v>145</v>
      </c>
      <c r="F117" s="24"/>
      <c r="G117" s="24"/>
      <c r="H117" s="24"/>
      <c r="I117" s="24"/>
      <c r="J117" s="24"/>
      <c r="K117" s="24"/>
      <c r="L117" s="24"/>
    </row>
    <row r="118" spans="1:12">
      <c r="A118" s="15" t="s">
        <v>392</v>
      </c>
      <c r="B118" s="15">
        <v>6</v>
      </c>
      <c r="C118" s="15" t="s">
        <v>393</v>
      </c>
      <c r="D118" s="15">
        <v>210000</v>
      </c>
      <c r="E118" s="15"/>
      <c r="F118" s="15"/>
      <c r="G118" s="15"/>
      <c r="H118" s="15" t="s">
        <v>394</v>
      </c>
      <c r="I118" s="15"/>
      <c r="J118" s="15"/>
      <c r="K118" s="15"/>
      <c r="L118" s="15"/>
    </row>
    <row r="119" spans="1:12" ht="36">
      <c r="A119" s="24" t="s">
        <v>395</v>
      </c>
      <c r="B119" s="24"/>
      <c r="C119" s="24"/>
      <c r="D119" s="24">
        <v>210000</v>
      </c>
      <c r="E119" s="24" t="s">
        <v>145</v>
      </c>
      <c r="F119" s="24"/>
      <c r="G119" s="24"/>
      <c r="H119" s="24"/>
      <c r="I119" s="24"/>
      <c r="J119" s="24"/>
      <c r="K119" s="24"/>
      <c r="L119" s="24"/>
    </row>
    <row r="120" spans="1:12">
      <c r="A120" s="15"/>
      <c r="B120" s="15"/>
      <c r="C120" s="15" t="s">
        <v>396</v>
      </c>
      <c r="D120" s="15"/>
      <c r="E120" s="15"/>
      <c r="F120" s="15"/>
      <c r="G120" s="15"/>
      <c r="H120" s="15" t="s">
        <v>397</v>
      </c>
      <c r="I120" s="15"/>
      <c r="J120" s="15"/>
      <c r="K120" s="15"/>
      <c r="L120" s="15"/>
    </row>
    <row r="121" spans="1:12" ht="24">
      <c r="A121" s="24" t="s">
        <v>398</v>
      </c>
      <c r="B121" s="24"/>
      <c r="C121" s="24"/>
      <c r="D121" s="24">
        <v>1700000</v>
      </c>
      <c r="E121" s="24" t="s">
        <v>122</v>
      </c>
      <c r="F121" s="24"/>
      <c r="G121" s="24"/>
      <c r="H121" s="24"/>
      <c r="I121" s="24"/>
      <c r="J121" s="24"/>
      <c r="K121" s="24"/>
      <c r="L121" s="24"/>
    </row>
    <row r="122" spans="1:12">
      <c r="A122" s="15"/>
      <c r="B122" s="15"/>
      <c r="C122" s="23">
        <v>138623036.41000003</v>
      </c>
      <c r="D122" s="23">
        <v>87823036.409999996</v>
      </c>
      <c r="E122" s="23" t="s">
        <v>145</v>
      </c>
      <c r="F122" s="15"/>
      <c r="G122" s="15"/>
      <c r="H122" s="15"/>
      <c r="I122" s="15"/>
      <c r="J122" s="15"/>
      <c r="K122" s="15"/>
      <c r="L122" s="15"/>
    </row>
    <row r="123" spans="1:12">
      <c r="A123" s="15"/>
      <c r="B123" s="15"/>
      <c r="C123" s="23"/>
      <c r="D123" s="23">
        <v>50800000</v>
      </c>
      <c r="E123" s="23" t="s">
        <v>122</v>
      </c>
      <c r="F123" s="15"/>
      <c r="G123" s="15"/>
      <c r="H123" s="15"/>
      <c r="I123" s="15"/>
      <c r="J123" s="15"/>
      <c r="K123" s="15"/>
      <c r="L123" s="15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84"/>
  <sheetViews>
    <sheetView showGridLines="0" topLeftCell="A46" workbookViewId="0">
      <selection activeCell="D58" sqref="D58"/>
    </sheetView>
  </sheetViews>
  <sheetFormatPr baseColWidth="10" defaultColWidth="8.83203125" defaultRowHeight="14"/>
  <cols>
    <col min="1" max="1" width="18" customWidth="1"/>
    <col min="2" max="2" width="10" customWidth="1"/>
    <col min="3" max="3" width="70" customWidth="1"/>
    <col min="4" max="4" width="18" style="42" customWidth="1"/>
    <col min="5" max="5" width="12" customWidth="1"/>
  </cols>
  <sheetData>
    <row r="1" spans="1:5" ht="30" customHeight="1">
      <c r="A1" s="4" t="s">
        <v>126</v>
      </c>
      <c r="B1" s="4" t="s">
        <v>127</v>
      </c>
      <c r="C1" s="4" t="s">
        <v>128</v>
      </c>
      <c r="D1" s="39" t="s">
        <v>129</v>
      </c>
      <c r="E1" s="4"/>
    </row>
    <row r="2" spans="1:5">
      <c r="A2" s="15" t="s">
        <v>399</v>
      </c>
      <c r="B2" s="15" t="s">
        <v>400</v>
      </c>
      <c r="C2" s="15" t="s">
        <v>401</v>
      </c>
      <c r="D2" s="40">
        <v>29101.3</v>
      </c>
      <c r="E2" s="15"/>
    </row>
    <row r="3" spans="1:5">
      <c r="A3" s="15" t="s">
        <v>402</v>
      </c>
      <c r="B3" s="15" t="s">
        <v>403</v>
      </c>
      <c r="C3" s="15" t="s">
        <v>404</v>
      </c>
      <c r="D3" s="40">
        <v>1824</v>
      </c>
      <c r="E3" s="15"/>
    </row>
    <row r="4" spans="1:5">
      <c r="A4" s="15" t="s">
        <v>405</v>
      </c>
      <c r="B4" s="15" t="s">
        <v>403</v>
      </c>
      <c r="C4" s="15" t="s">
        <v>404</v>
      </c>
      <c r="D4" s="40">
        <v>1395.36</v>
      </c>
      <c r="E4" s="15"/>
    </row>
    <row r="5" spans="1:5">
      <c r="A5" s="15" t="s">
        <v>406</v>
      </c>
      <c r="B5" s="15" t="s">
        <v>403</v>
      </c>
      <c r="C5" s="15" t="s">
        <v>407</v>
      </c>
      <c r="D5" s="40">
        <v>857.74</v>
      </c>
      <c r="E5" s="15"/>
    </row>
    <row r="6" spans="1:5">
      <c r="A6" s="15" t="s">
        <v>408</v>
      </c>
      <c r="B6" s="15" t="s">
        <v>403</v>
      </c>
      <c r="C6" s="15" t="s">
        <v>409</v>
      </c>
      <c r="D6" s="40">
        <v>12990</v>
      </c>
      <c r="E6" s="15"/>
    </row>
    <row r="7" spans="1:5">
      <c r="A7" s="15" t="s">
        <v>410</v>
      </c>
      <c r="B7" s="15" t="s">
        <v>403</v>
      </c>
      <c r="C7" s="15" t="s">
        <v>411</v>
      </c>
      <c r="D7" s="40">
        <v>21830</v>
      </c>
      <c r="E7" s="15"/>
    </row>
    <row r="8" spans="1:5">
      <c r="A8" s="15" t="s">
        <v>412</v>
      </c>
      <c r="B8" s="15" t="s">
        <v>403</v>
      </c>
      <c r="C8" s="15" t="s">
        <v>413</v>
      </c>
      <c r="D8" s="40">
        <v>7667.34</v>
      </c>
      <c r="E8" s="15"/>
    </row>
    <row r="9" spans="1:5">
      <c r="A9" s="15" t="s">
        <v>414</v>
      </c>
      <c r="B9" s="15" t="s">
        <v>403</v>
      </c>
      <c r="C9" s="15" t="s">
        <v>415</v>
      </c>
      <c r="D9" s="40">
        <v>3593.5</v>
      </c>
      <c r="E9" s="15"/>
    </row>
    <row r="10" spans="1:5">
      <c r="A10" s="15" t="s">
        <v>416</v>
      </c>
      <c r="B10" s="15" t="s">
        <v>403</v>
      </c>
      <c r="C10" s="15" t="s">
        <v>417</v>
      </c>
      <c r="D10" s="40">
        <v>40976.9</v>
      </c>
      <c r="E10" s="15"/>
    </row>
    <row r="11" spans="1:5">
      <c r="A11" s="15" t="s">
        <v>418</v>
      </c>
      <c r="B11" s="15" t="s">
        <v>403</v>
      </c>
      <c r="C11" s="15" t="s">
        <v>419</v>
      </c>
      <c r="D11" s="40">
        <v>12235</v>
      </c>
      <c r="E11" s="15"/>
    </row>
    <row r="12" spans="1:5">
      <c r="A12" s="15" t="s">
        <v>420</v>
      </c>
      <c r="B12" s="15" t="s">
        <v>421</v>
      </c>
      <c r="C12" s="15" t="s">
        <v>422</v>
      </c>
      <c r="D12" s="40">
        <v>43818.85</v>
      </c>
      <c r="E12" s="15"/>
    </row>
    <row r="13" spans="1:5">
      <c r="A13" s="15" t="s">
        <v>423</v>
      </c>
      <c r="B13" s="15" t="s">
        <v>421</v>
      </c>
      <c r="C13" s="15" t="s">
        <v>424</v>
      </c>
      <c r="D13" s="40">
        <v>15852.85</v>
      </c>
      <c r="E13" s="15"/>
    </row>
    <row r="14" spans="1:5">
      <c r="A14" s="15" t="s">
        <v>425</v>
      </c>
      <c r="B14" s="15" t="s">
        <v>426</v>
      </c>
      <c r="C14" s="15" t="s">
        <v>427</v>
      </c>
      <c r="D14" s="40">
        <v>40471.99</v>
      </c>
      <c r="E14" s="15"/>
    </row>
    <row r="15" spans="1:5">
      <c r="A15" s="15" t="s">
        <v>428</v>
      </c>
      <c r="B15" s="15" t="s">
        <v>426</v>
      </c>
      <c r="C15" s="15" t="s">
        <v>429</v>
      </c>
      <c r="D15" s="40">
        <v>21077.91</v>
      </c>
      <c r="E15" s="15"/>
    </row>
    <row r="16" spans="1:5">
      <c r="A16" s="15" t="s">
        <v>430</v>
      </c>
      <c r="B16" s="15" t="s">
        <v>426</v>
      </c>
      <c r="C16" s="15" t="s">
        <v>431</v>
      </c>
      <c r="D16" s="40">
        <v>8072.33</v>
      </c>
      <c r="E16" s="15"/>
    </row>
    <row r="17" spans="1:5">
      <c r="A17" s="15" t="s">
        <v>432</v>
      </c>
      <c r="B17" s="15" t="s">
        <v>426</v>
      </c>
      <c r="C17" s="15" t="s">
        <v>433</v>
      </c>
      <c r="D17" s="40">
        <v>6000</v>
      </c>
      <c r="E17" s="15"/>
    </row>
    <row r="18" spans="1:5">
      <c r="A18" s="15" t="s">
        <v>434</v>
      </c>
      <c r="B18" s="15" t="s">
        <v>426</v>
      </c>
      <c r="C18" s="15" t="s">
        <v>435</v>
      </c>
      <c r="D18" s="40">
        <v>0</v>
      </c>
      <c r="E18" s="15" t="s">
        <v>436</v>
      </c>
    </row>
    <row r="19" spans="1:5">
      <c r="A19" s="15" t="s">
        <v>437</v>
      </c>
      <c r="B19" s="15" t="s">
        <v>426</v>
      </c>
      <c r="C19" s="15" t="s">
        <v>438</v>
      </c>
      <c r="D19" s="40">
        <v>13906.26</v>
      </c>
      <c r="E19" s="15"/>
    </row>
    <row r="20" spans="1:5">
      <c r="A20" s="15" t="s">
        <v>439</v>
      </c>
      <c r="B20" s="15" t="s">
        <v>426</v>
      </c>
      <c r="C20" s="15" t="s">
        <v>440</v>
      </c>
      <c r="D20" s="40">
        <v>374402.96</v>
      </c>
      <c r="E20" s="15"/>
    </row>
    <row r="21" spans="1:5">
      <c r="A21" s="15" t="s">
        <v>441</v>
      </c>
      <c r="B21" s="15" t="s">
        <v>426</v>
      </c>
      <c r="C21" s="15" t="s">
        <v>442</v>
      </c>
      <c r="D21" s="40">
        <v>10408.5</v>
      </c>
      <c r="E21" s="15"/>
    </row>
    <row r="22" spans="1:5">
      <c r="A22" s="15" t="s">
        <v>443</v>
      </c>
      <c r="B22" s="15" t="s">
        <v>426</v>
      </c>
      <c r="C22" s="15" t="s">
        <v>444</v>
      </c>
      <c r="D22" s="40">
        <v>12762.66</v>
      </c>
      <c r="E22" s="15"/>
    </row>
    <row r="23" spans="1:5">
      <c r="A23" s="15" t="s">
        <v>445</v>
      </c>
      <c r="B23" s="15" t="s">
        <v>426</v>
      </c>
      <c r="C23" s="15" t="s">
        <v>446</v>
      </c>
      <c r="D23" s="40">
        <v>9300</v>
      </c>
      <c r="E23" s="15"/>
    </row>
    <row r="24" spans="1:5">
      <c r="A24" s="15" t="s">
        <v>447</v>
      </c>
      <c r="B24" s="15" t="s">
        <v>426</v>
      </c>
      <c r="C24" s="15" t="s">
        <v>448</v>
      </c>
      <c r="D24" s="40">
        <v>19377</v>
      </c>
      <c r="E24" s="15"/>
    </row>
    <row r="25" spans="1:5">
      <c r="A25" s="15" t="s">
        <v>449</v>
      </c>
      <c r="B25" s="15" t="s">
        <v>426</v>
      </c>
      <c r="C25" s="15" t="s">
        <v>450</v>
      </c>
      <c r="D25" s="40">
        <v>17660.5</v>
      </c>
      <c r="E25" s="15"/>
    </row>
    <row r="26" spans="1:5">
      <c r="A26" s="15" t="s">
        <v>451</v>
      </c>
      <c r="B26" s="15" t="s">
        <v>426</v>
      </c>
      <c r="C26" s="15" t="s">
        <v>452</v>
      </c>
      <c r="D26" s="40">
        <v>53254.080000000002</v>
      </c>
      <c r="E26" s="15"/>
    </row>
    <row r="27" spans="1:5">
      <c r="A27" s="15" t="s">
        <v>453</v>
      </c>
      <c r="B27" s="15" t="s">
        <v>426</v>
      </c>
      <c r="C27" s="15" t="s">
        <v>454</v>
      </c>
      <c r="D27" s="40">
        <v>50408.1</v>
      </c>
      <c r="E27" s="15"/>
    </row>
    <row r="28" spans="1:5">
      <c r="A28" s="15" t="s">
        <v>455</v>
      </c>
      <c r="B28" s="15" t="s">
        <v>426</v>
      </c>
      <c r="C28" s="15" t="s">
        <v>456</v>
      </c>
      <c r="D28" s="40">
        <v>23626.35</v>
      </c>
      <c r="E28" s="15"/>
    </row>
    <row r="29" spans="1:5">
      <c r="A29" s="15" t="s">
        <v>457</v>
      </c>
      <c r="B29" s="15" t="s">
        <v>426</v>
      </c>
      <c r="C29" s="15" t="s">
        <v>458</v>
      </c>
      <c r="D29" s="40">
        <v>21500</v>
      </c>
      <c r="E29" s="15"/>
    </row>
    <row r="30" spans="1:5">
      <c r="A30" s="15" t="s">
        <v>459</v>
      </c>
      <c r="B30" s="15" t="s">
        <v>426</v>
      </c>
      <c r="C30" s="15" t="s">
        <v>460</v>
      </c>
      <c r="D30" s="40">
        <v>11500</v>
      </c>
      <c r="E30" s="15"/>
    </row>
    <row r="31" spans="1:5">
      <c r="A31" s="15" t="s">
        <v>392</v>
      </c>
      <c r="B31" s="15" t="s">
        <v>426</v>
      </c>
      <c r="C31" s="15" t="s">
        <v>461</v>
      </c>
      <c r="D31" s="40">
        <v>44016</v>
      </c>
      <c r="E31" s="15"/>
    </row>
    <row r="32" spans="1:5">
      <c r="A32" s="15" t="s">
        <v>462</v>
      </c>
      <c r="B32" s="15" t="s">
        <v>426</v>
      </c>
      <c r="C32" s="15" t="s">
        <v>463</v>
      </c>
      <c r="D32" s="40">
        <v>108744.5</v>
      </c>
      <c r="E32" s="15"/>
    </row>
    <row r="33" spans="1:5">
      <c r="A33" s="15" t="s">
        <v>464</v>
      </c>
      <c r="B33" s="15" t="s">
        <v>316</v>
      </c>
      <c r="C33" s="15" t="s">
        <v>465</v>
      </c>
      <c r="D33" s="40">
        <v>1390</v>
      </c>
      <c r="E33" s="15"/>
    </row>
    <row r="34" spans="1:5">
      <c r="A34" s="15" t="s">
        <v>466</v>
      </c>
      <c r="B34" s="15" t="s">
        <v>316</v>
      </c>
      <c r="C34" s="15" t="s">
        <v>467</v>
      </c>
      <c r="D34" s="40">
        <v>40000</v>
      </c>
      <c r="E34" s="15"/>
    </row>
    <row r="35" spans="1:5">
      <c r="A35" s="15" t="s">
        <v>468</v>
      </c>
      <c r="B35" s="15" t="s">
        <v>316</v>
      </c>
      <c r="C35" s="15" t="s">
        <v>469</v>
      </c>
      <c r="D35" s="40">
        <v>3017</v>
      </c>
      <c r="E35" s="15"/>
    </row>
    <row r="36" spans="1:5">
      <c r="A36" s="15" t="s">
        <v>470</v>
      </c>
      <c r="B36" s="15" t="s">
        <v>316</v>
      </c>
      <c r="C36" s="15" t="s">
        <v>471</v>
      </c>
      <c r="D36" s="40">
        <v>17296</v>
      </c>
      <c r="E36" s="15"/>
    </row>
    <row r="37" spans="1:5">
      <c r="A37" s="15" t="s">
        <v>472</v>
      </c>
      <c r="B37" s="15" t="s">
        <v>316</v>
      </c>
      <c r="C37" s="15" t="s">
        <v>473</v>
      </c>
      <c r="D37" s="40">
        <v>6900</v>
      </c>
      <c r="E37" s="15"/>
    </row>
    <row r="38" spans="1:5">
      <c r="A38" s="15" t="s">
        <v>474</v>
      </c>
      <c r="B38" s="15" t="s">
        <v>316</v>
      </c>
      <c r="C38" s="15" t="s">
        <v>475</v>
      </c>
      <c r="D38" s="40">
        <v>15179</v>
      </c>
      <c r="E38" s="15"/>
    </row>
    <row r="39" spans="1:5">
      <c r="A39" s="15" t="s">
        <v>476</v>
      </c>
      <c r="B39" s="15" t="s">
        <v>316</v>
      </c>
      <c r="C39" s="15" t="s">
        <v>477</v>
      </c>
      <c r="D39" s="40">
        <v>8500</v>
      </c>
      <c r="E39" s="15"/>
    </row>
    <row r="40" spans="1:5">
      <c r="A40" s="15" t="s">
        <v>478</v>
      </c>
      <c r="B40" s="15" t="s">
        <v>316</v>
      </c>
      <c r="C40" s="15" t="s">
        <v>479</v>
      </c>
      <c r="D40" s="40">
        <v>0</v>
      </c>
      <c r="E40" s="15" t="s">
        <v>436</v>
      </c>
    </row>
    <row r="41" spans="1:5">
      <c r="A41" s="15" t="s">
        <v>480</v>
      </c>
      <c r="B41" s="15" t="s">
        <v>316</v>
      </c>
      <c r="C41" s="15" t="s">
        <v>481</v>
      </c>
      <c r="D41" s="40">
        <v>0</v>
      </c>
      <c r="E41" s="15" t="s">
        <v>436</v>
      </c>
    </row>
    <row r="42" spans="1:5">
      <c r="A42" s="15" t="s">
        <v>482</v>
      </c>
      <c r="B42" s="15" t="s">
        <v>316</v>
      </c>
      <c r="C42" s="15" t="s">
        <v>483</v>
      </c>
      <c r="D42" s="40">
        <v>80650.399999999994</v>
      </c>
      <c r="E42" s="15"/>
    </row>
    <row r="43" spans="1:5">
      <c r="A43" s="15" t="s">
        <v>484</v>
      </c>
      <c r="B43" s="15" t="s">
        <v>316</v>
      </c>
      <c r="C43" s="15" t="s">
        <v>485</v>
      </c>
      <c r="D43" s="40">
        <v>13650</v>
      </c>
      <c r="E43" s="15"/>
    </row>
    <row r="44" spans="1:5">
      <c r="A44" s="15" t="s">
        <v>486</v>
      </c>
      <c r="B44" s="15">
        <v>8</v>
      </c>
      <c r="C44" s="15" t="s">
        <v>487</v>
      </c>
      <c r="D44" s="40">
        <v>16389</v>
      </c>
      <c r="E44" s="15"/>
    </row>
    <row r="45" spans="1:5">
      <c r="A45" s="15" t="s">
        <v>488</v>
      </c>
      <c r="B45" s="15">
        <v>8</v>
      </c>
      <c r="C45" s="15" t="s">
        <v>489</v>
      </c>
      <c r="D45" s="40">
        <v>6481.48</v>
      </c>
      <c r="E45" s="15"/>
    </row>
    <row r="46" spans="1:5">
      <c r="A46" s="15" t="s">
        <v>490</v>
      </c>
      <c r="B46" s="15" t="s">
        <v>316</v>
      </c>
      <c r="C46" s="15" t="s">
        <v>491</v>
      </c>
      <c r="D46" s="40">
        <v>4551</v>
      </c>
      <c r="E46" s="15"/>
    </row>
    <row r="47" spans="1:5">
      <c r="A47" s="15" t="s">
        <v>492</v>
      </c>
      <c r="B47" s="15" t="s">
        <v>316</v>
      </c>
      <c r="C47" s="15" t="s">
        <v>493</v>
      </c>
      <c r="D47" s="40">
        <v>3892.6</v>
      </c>
      <c r="E47" s="15"/>
    </row>
    <row r="48" spans="1:5">
      <c r="A48" s="15" t="s">
        <v>494</v>
      </c>
      <c r="B48" s="15" t="s">
        <v>316</v>
      </c>
      <c r="C48" s="15" t="s">
        <v>495</v>
      </c>
      <c r="D48" s="40">
        <v>68250</v>
      </c>
      <c r="E48" s="15"/>
    </row>
    <row r="49" spans="1:5">
      <c r="A49" s="15" t="s">
        <v>496</v>
      </c>
      <c r="B49" s="15" t="s">
        <v>316</v>
      </c>
      <c r="C49" s="15" t="s">
        <v>497</v>
      </c>
      <c r="D49" s="40">
        <v>10590</v>
      </c>
      <c r="E49" s="15"/>
    </row>
    <row r="50" spans="1:5">
      <c r="A50" s="15" t="s">
        <v>498</v>
      </c>
      <c r="B50" s="15" t="s">
        <v>316</v>
      </c>
      <c r="C50" s="15" t="s">
        <v>499</v>
      </c>
      <c r="D50" s="40">
        <v>21788.62</v>
      </c>
      <c r="E50" s="15"/>
    </row>
    <row r="51" spans="1:5">
      <c r="A51" s="15" t="s">
        <v>500</v>
      </c>
      <c r="B51" s="15" t="s">
        <v>316</v>
      </c>
      <c r="C51" s="15" t="s">
        <v>501</v>
      </c>
      <c r="D51" s="40">
        <v>8764.1</v>
      </c>
      <c r="E51" s="15"/>
    </row>
    <row r="52" spans="1:5">
      <c r="A52" s="15" t="s">
        <v>502</v>
      </c>
      <c r="B52" s="15" t="s">
        <v>316</v>
      </c>
      <c r="C52" s="15" t="s">
        <v>503</v>
      </c>
      <c r="D52" s="40">
        <v>9812.0300000000007</v>
      </c>
      <c r="E52" s="15"/>
    </row>
    <row r="53" spans="1:5">
      <c r="A53" s="15" t="s">
        <v>504</v>
      </c>
      <c r="B53" s="15" t="s">
        <v>316</v>
      </c>
      <c r="C53" s="15" t="s">
        <v>505</v>
      </c>
      <c r="D53" s="40">
        <v>12082.14</v>
      </c>
      <c r="E53" s="15"/>
    </row>
    <row r="54" spans="1:5">
      <c r="A54" s="15"/>
      <c r="B54" s="15"/>
      <c r="C54" s="15" t="s">
        <v>506</v>
      </c>
      <c r="D54" s="40">
        <v>350334.18</v>
      </c>
      <c r="E54" s="15"/>
    </row>
    <row r="55" spans="1:5">
      <c r="A55" s="15"/>
      <c r="B55" s="15"/>
      <c r="C55" s="15" t="s">
        <v>507</v>
      </c>
      <c r="D55" s="40">
        <v>74853.58</v>
      </c>
      <c r="E55" s="15"/>
    </row>
    <row r="56" spans="1:5">
      <c r="A56" s="15"/>
      <c r="B56" s="15"/>
      <c r="C56" s="15" t="s">
        <v>508</v>
      </c>
      <c r="D56" s="40">
        <v>150000</v>
      </c>
      <c r="E56" s="15"/>
    </row>
    <row r="57" spans="1:5">
      <c r="A57" s="15"/>
      <c r="B57" s="15"/>
      <c r="C57" s="15"/>
      <c r="D57" s="40">
        <f>SUM(D2:D56)</f>
        <v>1963003.11</v>
      </c>
      <c r="E57" s="15"/>
    </row>
    <row r="58" spans="1:5">
      <c r="A58" s="15"/>
      <c r="B58" s="15"/>
      <c r="C58" s="15"/>
      <c r="D58" s="40"/>
      <c r="E58" s="15"/>
    </row>
    <row r="59" spans="1:5">
      <c r="A59" s="15"/>
      <c r="B59" s="15"/>
      <c r="C59" s="15"/>
      <c r="D59" s="40"/>
      <c r="E59" s="15"/>
    </row>
    <row r="60" spans="1:5">
      <c r="A60" s="15"/>
      <c r="B60" s="15"/>
      <c r="C60" s="15" t="s">
        <v>509</v>
      </c>
      <c r="D60" s="40"/>
      <c r="E60" s="15"/>
    </row>
    <row r="61" spans="1:5">
      <c r="A61" s="15"/>
      <c r="B61" s="15"/>
      <c r="C61" s="15" t="s">
        <v>510</v>
      </c>
      <c r="D61" s="40">
        <v>100000</v>
      </c>
      <c r="E61" s="15"/>
    </row>
    <row r="62" spans="1:5">
      <c r="A62" s="15"/>
      <c r="B62" s="15"/>
      <c r="C62" s="15" t="s">
        <v>511</v>
      </c>
      <c r="D62" s="40">
        <v>200000</v>
      </c>
      <c r="E62" s="15"/>
    </row>
    <row r="63" spans="1:5">
      <c r="A63" s="16"/>
      <c r="B63" s="16"/>
      <c r="C63" s="16" t="s">
        <v>512</v>
      </c>
      <c r="D63" s="41">
        <v>300000</v>
      </c>
      <c r="E63" s="16"/>
    </row>
    <row r="64" spans="1:5">
      <c r="A64" s="15"/>
      <c r="B64" s="15"/>
      <c r="C64" s="15"/>
      <c r="D64" s="40"/>
      <c r="E64" s="15"/>
    </row>
    <row r="65" spans="1:5">
      <c r="A65" s="15"/>
      <c r="B65" s="15"/>
      <c r="C65" s="15" t="s">
        <v>513</v>
      </c>
      <c r="D65" s="40"/>
      <c r="E65" s="15"/>
    </row>
    <row r="66" spans="1:5">
      <c r="A66" s="15"/>
      <c r="B66" s="15"/>
      <c r="C66" s="15" t="s">
        <v>514</v>
      </c>
      <c r="D66" s="40">
        <v>5000</v>
      </c>
      <c r="E66" s="15"/>
    </row>
    <row r="67" spans="1:5">
      <c r="A67" s="16"/>
      <c r="B67" s="16"/>
      <c r="C67" s="16" t="s">
        <v>512</v>
      </c>
      <c r="D67" s="41">
        <v>5000</v>
      </c>
      <c r="E67" s="16"/>
    </row>
    <row r="68" spans="1:5">
      <c r="A68" s="15"/>
      <c r="B68" s="15"/>
      <c r="C68" s="15"/>
      <c r="D68" s="40"/>
      <c r="E68" s="15"/>
    </row>
    <row r="69" spans="1:5">
      <c r="A69" s="15"/>
      <c r="B69" s="15"/>
      <c r="C69" s="15" t="s">
        <v>515</v>
      </c>
      <c r="D69" s="40"/>
      <c r="E69" s="15"/>
    </row>
    <row r="70" spans="1:5">
      <c r="A70" s="15"/>
      <c r="B70" s="15"/>
      <c r="C70" s="15" t="s">
        <v>516</v>
      </c>
      <c r="D70" s="40">
        <v>380000</v>
      </c>
      <c r="E70" s="15"/>
    </row>
    <row r="71" spans="1:5">
      <c r="A71" s="16"/>
      <c r="B71" s="16"/>
      <c r="C71" s="16" t="s">
        <v>512</v>
      </c>
      <c r="D71" s="41">
        <v>380000</v>
      </c>
      <c r="E71" s="16"/>
    </row>
    <row r="72" spans="1:5">
      <c r="A72" s="15"/>
      <c r="B72" s="15"/>
      <c r="C72" s="15"/>
      <c r="D72" s="40"/>
      <c r="E72" s="15"/>
    </row>
    <row r="73" spans="1:5">
      <c r="A73" s="15"/>
      <c r="B73" s="15"/>
      <c r="C73" s="15" t="s">
        <v>517</v>
      </c>
      <c r="D73" s="40"/>
      <c r="E73" s="15"/>
    </row>
    <row r="74" spans="1:5">
      <c r="A74" s="15"/>
      <c r="B74" s="15"/>
      <c r="C74" s="15" t="s">
        <v>518</v>
      </c>
      <c r="D74" s="40">
        <v>50000</v>
      </c>
      <c r="E74" s="15"/>
    </row>
    <row r="75" spans="1:5">
      <c r="A75" s="16"/>
      <c r="B75" s="16"/>
      <c r="C75" s="16" t="s">
        <v>512</v>
      </c>
      <c r="D75" s="41">
        <v>50000</v>
      </c>
      <c r="E75" s="16"/>
    </row>
    <row r="76" spans="1:5">
      <c r="A76" s="15"/>
      <c r="B76" s="15"/>
      <c r="C76" s="15"/>
      <c r="D76" s="40"/>
      <c r="E76" s="15"/>
    </row>
    <row r="77" spans="1:5">
      <c r="A77" s="15"/>
      <c r="B77" s="15"/>
      <c r="C77" s="15" t="s">
        <v>519</v>
      </c>
      <c r="D77" s="40"/>
      <c r="E77" s="15"/>
    </row>
    <row r="78" spans="1:5">
      <c r="A78" s="15"/>
      <c r="B78" s="15"/>
      <c r="C78" s="15" t="s">
        <v>520</v>
      </c>
      <c r="D78" s="40">
        <v>134000</v>
      </c>
      <c r="E78" s="15"/>
    </row>
    <row r="79" spans="1:5">
      <c r="A79" s="15"/>
      <c r="B79" s="15"/>
      <c r="C79" s="15" t="s">
        <v>521</v>
      </c>
      <c r="D79" s="40">
        <v>90000</v>
      </c>
      <c r="E79" s="15"/>
    </row>
    <row r="80" spans="1:5">
      <c r="A80" s="16"/>
      <c r="B80" s="16"/>
      <c r="C80" s="16" t="s">
        <v>512</v>
      </c>
      <c r="D80" s="41">
        <v>224000</v>
      </c>
      <c r="E80" s="16"/>
    </row>
    <row r="81" spans="1:5">
      <c r="A81" s="15"/>
      <c r="B81" s="15"/>
      <c r="C81" s="15"/>
      <c r="D81" s="40"/>
      <c r="E81" s="15"/>
    </row>
    <row r="82" spans="1:5">
      <c r="A82" s="15"/>
      <c r="B82" s="15"/>
      <c r="C82" s="15" t="s">
        <v>522</v>
      </c>
      <c r="D82" s="40"/>
      <c r="E82" s="15"/>
    </row>
    <row r="83" spans="1:5">
      <c r="A83" s="15"/>
      <c r="B83" s="15"/>
      <c r="C83" s="15" t="s">
        <v>523</v>
      </c>
      <c r="D83" s="40">
        <v>204000</v>
      </c>
      <c r="E83" s="15"/>
    </row>
    <row r="84" spans="1:5">
      <c r="A84" s="16"/>
      <c r="B84" s="16"/>
      <c r="C84" s="16" t="s">
        <v>512</v>
      </c>
      <c r="D84" s="41">
        <v>204000</v>
      </c>
      <c r="E84" s="16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175"/>
  <sheetViews>
    <sheetView showGridLines="0" workbookViewId="0"/>
  </sheetViews>
  <sheetFormatPr baseColWidth="10" defaultColWidth="8.83203125" defaultRowHeight="14"/>
  <cols>
    <col min="1" max="1" width="20" customWidth="1"/>
    <col min="2" max="2" width="28" customWidth="1"/>
    <col min="3" max="3" width="32" customWidth="1"/>
    <col min="4" max="4" width="14" customWidth="1"/>
    <col min="5" max="6" width="18" customWidth="1"/>
    <col min="7" max="7" width="22" customWidth="1"/>
  </cols>
  <sheetData>
    <row r="1" spans="1:7">
      <c r="A1" s="17"/>
      <c r="B1" s="17"/>
      <c r="C1" s="17"/>
      <c r="D1" s="17"/>
      <c r="E1" s="18" t="s">
        <v>129</v>
      </c>
      <c r="F1" s="18"/>
      <c r="G1" s="18"/>
    </row>
    <row r="2" spans="1:7" ht="30" customHeight="1">
      <c r="A2" s="4" t="s">
        <v>524</v>
      </c>
      <c r="B2" s="4" t="s">
        <v>525</v>
      </c>
      <c r="C2" s="4" t="s">
        <v>526</v>
      </c>
      <c r="D2" s="4" t="s">
        <v>527</v>
      </c>
      <c r="E2" s="4" t="s">
        <v>528</v>
      </c>
      <c r="F2" s="4"/>
      <c r="G2" s="4" t="s">
        <v>529</v>
      </c>
    </row>
    <row r="3" spans="1:7" ht="30" customHeight="1">
      <c r="A3" s="4"/>
      <c r="B3" s="4"/>
      <c r="C3" s="4"/>
      <c r="D3" s="4"/>
      <c r="E3" s="4" t="s">
        <v>530</v>
      </c>
      <c r="F3" s="4" t="s">
        <v>531</v>
      </c>
      <c r="G3" s="4" t="s">
        <v>532</v>
      </c>
    </row>
    <row r="4" spans="1:7">
      <c r="A4" s="15" t="s">
        <v>533</v>
      </c>
      <c r="B4" s="15"/>
      <c r="C4" s="15"/>
      <c r="D4" s="15"/>
      <c r="E4" s="15"/>
      <c r="F4" s="15"/>
      <c r="G4" s="15"/>
    </row>
    <row r="5" spans="1:7">
      <c r="A5" s="15" t="s">
        <v>534</v>
      </c>
      <c r="B5" s="15" t="s">
        <v>535</v>
      </c>
      <c r="C5" s="15" t="s">
        <v>536</v>
      </c>
      <c r="D5" s="15">
        <v>2018</v>
      </c>
      <c r="E5" s="15"/>
      <c r="F5" s="15"/>
      <c r="G5" s="15">
        <v>400</v>
      </c>
    </row>
    <row r="6" spans="1:7">
      <c r="A6" s="15" t="s">
        <v>537</v>
      </c>
      <c r="B6" s="15" t="s">
        <v>538</v>
      </c>
      <c r="C6" s="15" t="s">
        <v>539</v>
      </c>
      <c r="D6" s="15">
        <v>2018</v>
      </c>
      <c r="E6" s="15"/>
      <c r="F6" s="15"/>
      <c r="G6" s="15">
        <v>4000</v>
      </c>
    </row>
    <row r="7" spans="1:7">
      <c r="A7" s="15" t="s">
        <v>540</v>
      </c>
      <c r="B7" s="15" t="s">
        <v>541</v>
      </c>
      <c r="C7" s="15" t="s">
        <v>542</v>
      </c>
      <c r="D7" s="15"/>
      <c r="E7" s="15"/>
      <c r="F7" s="15"/>
      <c r="G7" s="15"/>
    </row>
    <row r="8" spans="1:7">
      <c r="A8" s="15" t="s">
        <v>543</v>
      </c>
      <c r="B8" s="15" t="s">
        <v>544</v>
      </c>
      <c r="C8" s="15" t="s">
        <v>545</v>
      </c>
      <c r="D8" s="15"/>
      <c r="E8" s="15"/>
      <c r="F8" s="15"/>
      <c r="G8" s="15"/>
    </row>
    <row r="9" spans="1:7">
      <c r="A9" s="15" t="s">
        <v>546</v>
      </c>
      <c r="B9" s="15" t="s">
        <v>541</v>
      </c>
      <c r="C9" s="15"/>
      <c r="D9" s="15"/>
      <c r="E9" s="15"/>
      <c r="F9" s="15"/>
      <c r="G9" s="15">
        <v>1000</v>
      </c>
    </row>
    <row r="10" spans="1:7">
      <c r="A10" s="15" t="s">
        <v>547</v>
      </c>
      <c r="B10" s="15" t="s">
        <v>548</v>
      </c>
      <c r="C10" s="15"/>
      <c r="D10" s="15">
        <v>2023</v>
      </c>
      <c r="E10" s="15"/>
      <c r="F10" s="15">
        <v>3500</v>
      </c>
      <c r="G10" s="15"/>
    </row>
    <row r="11" spans="1:7">
      <c r="A11" s="15" t="s">
        <v>549</v>
      </c>
      <c r="B11" s="15" t="s">
        <v>550</v>
      </c>
      <c r="C11" s="15" t="s">
        <v>551</v>
      </c>
      <c r="D11" s="15">
        <v>2015</v>
      </c>
      <c r="E11" s="15"/>
      <c r="F11" s="15"/>
      <c r="G11" s="15"/>
    </row>
    <row r="12" spans="1:7">
      <c r="A12" s="15" t="s">
        <v>552</v>
      </c>
      <c r="B12" s="15" t="s">
        <v>544</v>
      </c>
      <c r="C12" s="15" t="s">
        <v>545</v>
      </c>
      <c r="D12" s="15"/>
      <c r="E12" s="15"/>
      <c r="F12" s="15"/>
      <c r="G12" s="15"/>
    </row>
    <row r="13" spans="1:7">
      <c r="A13" s="15" t="s">
        <v>553</v>
      </c>
      <c r="B13" s="15" t="s">
        <v>535</v>
      </c>
      <c r="C13" s="15" t="s">
        <v>536</v>
      </c>
      <c r="D13" s="15">
        <v>2018</v>
      </c>
      <c r="E13" s="15"/>
      <c r="F13" s="15"/>
      <c r="G13" s="15">
        <v>400</v>
      </c>
    </row>
    <row r="14" spans="1:7">
      <c r="A14" s="15" t="s">
        <v>554</v>
      </c>
      <c r="B14" s="15" t="s">
        <v>538</v>
      </c>
      <c r="C14" s="15" t="s">
        <v>539</v>
      </c>
      <c r="D14" s="15">
        <v>2018</v>
      </c>
      <c r="E14" s="15"/>
      <c r="F14" s="15"/>
      <c r="G14" s="15">
        <v>4000</v>
      </c>
    </row>
    <row r="15" spans="1:7">
      <c r="A15" s="15" t="s">
        <v>555</v>
      </c>
      <c r="B15" s="15" t="s">
        <v>535</v>
      </c>
      <c r="C15" s="15" t="s">
        <v>536</v>
      </c>
      <c r="D15" s="15">
        <v>2018</v>
      </c>
      <c r="E15" s="15"/>
      <c r="F15" s="15"/>
      <c r="G15" s="15">
        <v>400</v>
      </c>
    </row>
    <row r="16" spans="1:7">
      <c r="A16" s="15" t="s">
        <v>556</v>
      </c>
      <c r="B16" s="15" t="s">
        <v>538</v>
      </c>
      <c r="C16" s="15" t="s">
        <v>539</v>
      </c>
      <c r="D16" s="15">
        <v>2018</v>
      </c>
      <c r="E16" s="15"/>
      <c r="F16" s="15"/>
      <c r="G16" s="15">
        <v>4000</v>
      </c>
    </row>
    <row r="17" spans="1:7">
      <c r="A17" s="15" t="s">
        <v>557</v>
      </c>
      <c r="B17" s="15" t="s">
        <v>541</v>
      </c>
      <c r="C17" s="15" t="s">
        <v>558</v>
      </c>
      <c r="D17" s="15"/>
      <c r="E17" s="15"/>
      <c r="F17" s="15">
        <v>1000</v>
      </c>
      <c r="G17" s="15"/>
    </row>
    <row r="18" spans="1:7">
      <c r="A18" s="15" t="s">
        <v>559</v>
      </c>
      <c r="B18" s="15" t="s">
        <v>541</v>
      </c>
      <c r="C18" s="15" t="s">
        <v>542</v>
      </c>
      <c r="D18" s="15"/>
      <c r="E18" s="15"/>
      <c r="F18" s="15">
        <v>1000</v>
      </c>
      <c r="G18" s="15"/>
    </row>
    <row r="19" spans="1:7">
      <c r="A19" s="15" t="s">
        <v>560</v>
      </c>
      <c r="B19" s="15" t="s">
        <v>541</v>
      </c>
      <c r="C19" s="15" t="s">
        <v>561</v>
      </c>
      <c r="D19" s="15"/>
      <c r="E19" s="15"/>
      <c r="F19" s="15"/>
      <c r="G19" s="15"/>
    </row>
    <row r="20" spans="1:7">
      <c r="A20" s="15" t="s">
        <v>562</v>
      </c>
      <c r="B20" s="15" t="s">
        <v>535</v>
      </c>
      <c r="C20" s="15" t="s">
        <v>536</v>
      </c>
      <c r="D20" s="15">
        <v>2018</v>
      </c>
      <c r="E20" s="15"/>
      <c r="F20" s="15"/>
      <c r="G20" s="15">
        <v>400</v>
      </c>
    </row>
    <row r="21" spans="1:7">
      <c r="A21" s="15" t="s">
        <v>563</v>
      </c>
      <c r="B21" s="15" t="s">
        <v>538</v>
      </c>
      <c r="C21" s="15" t="s">
        <v>539</v>
      </c>
      <c r="D21" s="15">
        <v>2018</v>
      </c>
      <c r="E21" s="15"/>
      <c r="F21" s="15"/>
      <c r="G21" s="15">
        <v>4000</v>
      </c>
    </row>
    <row r="22" spans="1:7">
      <c r="A22" s="15" t="s">
        <v>564</v>
      </c>
      <c r="B22" s="15" t="s">
        <v>535</v>
      </c>
      <c r="C22" s="15" t="s">
        <v>536</v>
      </c>
      <c r="D22" s="15">
        <v>2018</v>
      </c>
      <c r="E22" s="15"/>
      <c r="F22" s="15"/>
      <c r="G22" s="15">
        <v>400</v>
      </c>
    </row>
    <row r="23" spans="1:7">
      <c r="A23" s="15" t="s">
        <v>565</v>
      </c>
      <c r="B23" s="15" t="s">
        <v>538</v>
      </c>
      <c r="C23" s="15" t="s">
        <v>539</v>
      </c>
      <c r="D23" s="15">
        <v>2018</v>
      </c>
      <c r="E23" s="15"/>
      <c r="F23" s="15"/>
      <c r="G23" s="15">
        <v>4000</v>
      </c>
    </row>
    <row r="24" spans="1:7">
      <c r="A24" s="15" t="s">
        <v>566</v>
      </c>
      <c r="B24" s="15" t="s">
        <v>541</v>
      </c>
      <c r="C24" s="15" t="s">
        <v>567</v>
      </c>
      <c r="D24" s="15"/>
      <c r="E24" s="15"/>
      <c r="F24" s="15"/>
      <c r="G24" s="15"/>
    </row>
    <row r="25" spans="1:7">
      <c r="A25" s="15" t="s">
        <v>568</v>
      </c>
      <c r="B25" s="15" t="s">
        <v>544</v>
      </c>
      <c r="C25" s="15" t="s">
        <v>545</v>
      </c>
      <c r="D25" s="15"/>
      <c r="E25" s="15"/>
      <c r="F25" s="15"/>
      <c r="G25" s="15"/>
    </row>
    <row r="26" spans="1:7">
      <c r="A26" s="15" t="s">
        <v>569</v>
      </c>
      <c r="B26" s="15" t="s">
        <v>570</v>
      </c>
      <c r="C26" s="15" t="s">
        <v>571</v>
      </c>
      <c r="D26" s="15">
        <v>2018</v>
      </c>
      <c r="E26" s="15"/>
      <c r="F26" s="15"/>
      <c r="G26" s="15">
        <v>500</v>
      </c>
    </row>
    <row r="27" spans="1:7">
      <c r="A27" s="15" t="s">
        <v>572</v>
      </c>
      <c r="B27" s="15" t="s">
        <v>535</v>
      </c>
      <c r="C27" s="15" t="s">
        <v>536</v>
      </c>
      <c r="D27" s="15">
        <v>2018</v>
      </c>
      <c r="E27" s="15"/>
      <c r="F27" s="15"/>
      <c r="G27" s="15">
        <v>400</v>
      </c>
    </row>
    <row r="28" spans="1:7">
      <c r="A28" s="15" t="s">
        <v>573</v>
      </c>
      <c r="B28" s="15" t="s">
        <v>538</v>
      </c>
      <c r="C28" s="15" t="s">
        <v>539</v>
      </c>
      <c r="D28" s="15">
        <v>2018</v>
      </c>
      <c r="E28" s="15"/>
      <c r="F28" s="15"/>
      <c r="G28" s="15">
        <v>4000</v>
      </c>
    </row>
    <row r="29" spans="1:7">
      <c r="A29" s="15" t="s">
        <v>574</v>
      </c>
      <c r="B29" s="15" t="s">
        <v>535</v>
      </c>
      <c r="C29" s="15" t="s">
        <v>536</v>
      </c>
      <c r="D29" s="15">
        <v>2018</v>
      </c>
      <c r="E29" s="15"/>
      <c r="F29" s="15"/>
      <c r="G29" s="15">
        <v>400</v>
      </c>
    </row>
    <row r="30" spans="1:7">
      <c r="A30" s="15" t="s">
        <v>575</v>
      </c>
      <c r="B30" s="15" t="s">
        <v>538</v>
      </c>
      <c r="C30" s="15" t="s">
        <v>539</v>
      </c>
      <c r="D30" s="15">
        <v>2018</v>
      </c>
      <c r="E30" s="15"/>
      <c r="F30" s="15"/>
      <c r="G30" s="15">
        <v>4000</v>
      </c>
    </row>
    <row r="31" spans="1:7">
      <c r="A31" s="15" t="s">
        <v>576</v>
      </c>
      <c r="B31" s="15" t="s">
        <v>535</v>
      </c>
      <c r="C31" s="15" t="s">
        <v>536</v>
      </c>
      <c r="D31" s="15">
        <v>2018</v>
      </c>
      <c r="E31" s="15"/>
      <c r="F31" s="15"/>
      <c r="G31" s="15">
        <v>400</v>
      </c>
    </row>
    <row r="32" spans="1:7">
      <c r="A32" s="15" t="s">
        <v>577</v>
      </c>
      <c r="B32" s="15" t="s">
        <v>538</v>
      </c>
      <c r="C32" s="15" t="s">
        <v>539</v>
      </c>
      <c r="D32" s="15">
        <v>2018</v>
      </c>
      <c r="E32" s="15"/>
      <c r="F32" s="15"/>
      <c r="G32" s="15">
        <v>4000</v>
      </c>
    </row>
    <row r="33" spans="1:7">
      <c r="A33" s="15" t="s">
        <v>578</v>
      </c>
      <c r="B33" s="15" t="s">
        <v>541</v>
      </c>
      <c r="C33" s="15" t="s">
        <v>558</v>
      </c>
      <c r="D33" s="15"/>
      <c r="E33" s="15"/>
      <c r="F33" s="15">
        <v>1000</v>
      </c>
      <c r="G33" s="15"/>
    </row>
    <row r="34" spans="1:7">
      <c r="A34" s="15" t="s">
        <v>579</v>
      </c>
      <c r="B34" s="15" t="s">
        <v>570</v>
      </c>
      <c r="C34" s="15" t="s">
        <v>580</v>
      </c>
      <c r="D34" s="15">
        <v>2018</v>
      </c>
      <c r="E34" s="15"/>
      <c r="F34" s="15"/>
      <c r="G34" s="15">
        <v>3000</v>
      </c>
    </row>
    <row r="35" spans="1:7">
      <c r="A35" s="15" t="s">
        <v>581</v>
      </c>
      <c r="B35" s="15" t="s">
        <v>582</v>
      </c>
      <c r="C35" s="15" t="s">
        <v>583</v>
      </c>
      <c r="D35" s="15">
        <v>2019</v>
      </c>
      <c r="E35" s="15">
        <v>20000</v>
      </c>
      <c r="F35" s="15"/>
      <c r="G35" s="15"/>
    </row>
    <row r="36" spans="1:7">
      <c r="A36" s="15" t="s">
        <v>581</v>
      </c>
      <c r="B36" s="15" t="s">
        <v>582</v>
      </c>
      <c r="C36" s="15" t="s">
        <v>584</v>
      </c>
      <c r="D36" s="15">
        <v>2019</v>
      </c>
      <c r="E36" s="15">
        <v>10000</v>
      </c>
      <c r="F36" s="15"/>
      <c r="G36" s="15"/>
    </row>
    <row r="37" spans="1:7">
      <c r="A37" s="15" t="s">
        <v>585</v>
      </c>
      <c r="B37" s="15" t="s">
        <v>586</v>
      </c>
      <c r="C37" s="15" t="s">
        <v>587</v>
      </c>
      <c r="D37" s="15">
        <v>2019</v>
      </c>
      <c r="E37" s="15">
        <v>7000</v>
      </c>
      <c r="F37" s="15"/>
      <c r="G37" s="15"/>
    </row>
    <row r="38" spans="1:7">
      <c r="A38" s="15" t="s">
        <v>588</v>
      </c>
      <c r="B38" s="15" t="s">
        <v>538</v>
      </c>
      <c r="C38" s="15" t="s">
        <v>539</v>
      </c>
      <c r="D38" s="15">
        <v>2018</v>
      </c>
      <c r="E38" s="15"/>
      <c r="F38" s="15"/>
      <c r="G38" s="15">
        <v>4000</v>
      </c>
    </row>
    <row r="39" spans="1:7">
      <c r="A39" s="15" t="s">
        <v>589</v>
      </c>
      <c r="B39" s="15" t="s">
        <v>535</v>
      </c>
      <c r="C39" s="15" t="s">
        <v>536</v>
      </c>
      <c r="D39" s="15">
        <v>2018</v>
      </c>
      <c r="E39" s="15"/>
      <c r="F39" s="15"/>
      <c r="G39" s="15">
        <v>400</v>
      </c>
    </row>
    <row r="40" spans="1:7">
      <c r="A40" s="15" t="s">
        <v>590</v>
      </c>
      <c r="B40" s="15" t="s">
        <v>538</v>
      </c>
      <c r="C40" s="15" t="s">
        <v>539</v>
      </c>
      <c r="D40" s="15">
        <v>2018</v>
      </c>
      <c r="E40" s="15"/>
      <c r="F40" s="15"/>
      <c r="G40" s="15">
        <v>4000</v>
      </c>
    </row>
    <row r="41" spans="1:7">
      <c r="A41" s="15" t="s">
        <v>591</v>
      </c>
      <c r="B41" s="15" t="s">
        <v>535</v>
      </c>
      <c r="C41" s="15" t="s">
        <v>536</v>
      </c>
      <c r="D41" s="15">
        <v>2018</v>
      </c>
      <c r="E41" s="15"/>
      <c r="F41" s="15"/>
      <c r="G41" s="15">
        <v>400</v>
      </c>
    </row>
    <row r="42" spans="1:7">
      <c r="A42" s="15" t="s">
        <v>592</v>
      </c>
      <c r="B42" s="15" t="s">
        <v>541</v>
      </c>
      <c r="C42" s="15" t="s">
        <v>593</v>
      </c>
      <c r="D42" s="15"/>
      <c r="E42" s="15"/>
      <c r="F42" s="15">
        <v>1000</v>
      </c>
      <c r="G42" s="15"/>
    </row>
    <row r="43" spans="1:7">
      <c r="A43" s="15" t="s">
        <v>594</v>
      </c>
      <c r="B43" s="15" t="s">
        <v>548</v>
      </c>
      <c r="C43" s="15" t="s">
        <v>595</v>
      </c>
      <c r="D43" s="15">
        <v>2024</v>
      </c>
      <c r="E43" s="15"/>
      <c r="F43" s="15">
        <v>3000</v>
      </c>
      <c r="G43" s="15"/>
    </row>
    <row r="44" spans="1:7">
      <c r="A44" s="15" t="s">
        <v>596</v>
      </c>
      <c r="B44" s="15" t="s">
        <v>597</v>
      </c>
      <c r="C44" s="15"/>
      <c r="D44" s="15">
        <v>2023</v>
      </c>
      <c r="E44" s="15">
        <v>4000</v>
      </c>
      <c r="F44" s="15"/>
      <c r="G44" s="15"/>
    </row>
    <row r="45" spans="1:7">
      <c r="A45" s="15" t="s">
        <v>598</v>
      </c>
      <c r="B45" s="15" t="s">
        <v>548</v>
      </c>
      <c r="C45" s="15" t="s">
        <v>599</v>
      </c>
      <c r="D45" s="15">
        <v>2025</v>
      </c>
      <c r="E45" s="15"/>
      <c r="F45" s="15">
        <v>6500</v>
      </c>
      <c r="G45" s="15"/>
    </row>
    <row r="46" spans="1:7">
      <c r="A46" s="15" t="s">
        <v>600</v>
      </c>
      <c r="B46" s="15" t="s">
        <v>541</v>
      </c>
      <c r="C46" s="15" t="s">
        <v>601</v>
      </c>
      <c r="D46" s="15"/>
      <c r="E46" s="15"/>
      <c r="F46" s="15"/>
      <c r="G46" s="15"/>
    </row>
    <row r="47" spans="1:7">
      <c r="A47" s="15" t="s">
        <v>602</v>
      </c>
      <c r="B47" s="15" t="s">
        <v>544</v>
      </c>
      <c r="C47" s="15" t="s">
        <v>603</v>
      </c>
      <c r="D47" s="15">
        <v>2020</v>
      </c>
      <c r="E47" s="15">
        <v>400</v>
      </c>
      <c r="F47" s="15"/>
      <c r="G47" s="15"/>
    </row>
    <row r="48" spans="1:7">
      <c r="A48" s="15" t="s">
        <v>604</v>
      </c>
      <c r="B48" s="15" t="s">
        <v>605</v>
      </c>
      <c r="C48" s="15" t="s">
        <v>606</v>
      </c>
      <c r="D48" s="15">
        <v>2018</v>
      </c>
      <c r="E48" s="15"/>
      <c r="F48" s="15"/>
      <c r="G48" s="15">
        <v>1700</v>
      </c>
    </row>
    <row r="49" spans="1:7">
      <c r="A49" s="15" t="s">
        <v>607</v>
      </c>
      <c r="B49" s="15" t="s">
        <v>535</v>
      </c>
      <c r="C49" s="15" t="s">
        <v>536</v>
      </c>
      <c r="D49" s="15">
        <v>2018</v>
      </c>
      <c r="E49" s="15"/>
      <c r="F49" s="15"/>
      <c r="G49" s="15">
        <v>400</v>
      </c>
    </row>
    <row r="50" spans="1:7">
      <c r="A50" s="15" t="s">
        <v>608</v>
      </c>
      <c r="B50" s="15" t="s">
        <v>538</v>
      </c>
      <c r="C50" s="15" t="s">
        <v>539</v>
      </c>
      <c r="D50" s="15">
        <v>2018</v>
      </c>
      <c r="E50" s="15"/>
      <c r="F50" s="15"/>
      <c r="G50" s="15">
        <v>4000</v>
      </c>
    </row>
    <row r="51" spans="1:7">
      <c r="A51" s="15" t="s">
        <v>609</v>
      </c>
      <c r="B51" s="15" t="s">
        <v>610</v>
      </c>
      <c r="C51" s="15" t="s">
        <v>611</v>
      </c>
      <c r="D51" s="15">
        <v>2026</v>
      </c>
      <c r="E51" s="15"/>
      <c r="F51" s="15">
        <v>600</v>
      </c>
      <c r="G51" s="15"/>
    </row>
    <row r="52" spans="1:7">
      <c r="A52" s="15" t="s">
        <v>612</v>
      </c>
      <c r="B52" s="15" t="s">
        <v>541</v>
      </c>
      <c r="C52" s="15" t="s">
        <v>567</v>
      </c>
      <c r="D52" s="15"/>
      <c r="E52" s="15"/>
      <c r="F52" s="15"/>
      <c r="G52" s="15"/>
    </row>
    <row r="53" spans="1:7">
      <c r="A53" s="15" t="s">
        <v>613</v>
      </c>
      <c r="B53" s="15" t="s">
        <v>614</v>
      </c>
      <c r="C53" s="15"/>
      <c r="D53" s="15"/>
      <c r="E53" s="15"/>
      <c r="F53" s="15"/>
      <c r="G53" s="15"/>
    </row>
    <row r="54" spans="1:7">
      <c r="A54" s="15" t="s">
        <v>615</v>
      </c>
      <c r="B54" s="15" t="s">
        <v>616</v>
      </c>
      <c r="C54" s="15" t="s">
        <v>616</v>
      </c>
      <c r="D54" s="15">
        <v>2016</v>
      </c>
      <c r="E54" s="15"/>
      <c r="F54" s="15"/>
      <c r="G54" s="15"/>
    </row>
    <row r="55" spans="1:7">
      <c r="A55" s="15" t="s">
        <v>617</v>
      </c>
      <c r="B55" s="15" t="s">
        <v>541</v>
      </c>
      <c r="C55" s="15" t="s">
        <v>618</v>
      </c>
      <c r="D55" s="15"/>
      <c r="E55" s="15"/>
      <c r="F55" s="15"/>
      <c r="G55" s="15"/>
    </row>
    <row r="56" spans="1:7">
      <c r="A56" s="15" t="s">
        <v>619</v>
      </c>
      <c r="B56" s="15" t="s">
        <v>541</v>
      </c>
      <c r="C56" s="15" t="s">
        <v>620</v>
      </c>
      <c r="D56" s="15"/>
      <c r="E56" s="15"/>
      <c r="F56" s="15"/>
      <c r="G56" s="15"/>
    </row>
    <row r="57" spans="1:7">
      <c r="A57" s="15" t="s">
        <v>621</v>
      </c>
      <c r="B57" s="15"/>
      <c r="C57" s="15" t="s">
        <v>622</v>
      </c>
      <c r="D57" s="15"/>
      <c r="E57" s="15"/>
      <c r="F57" s="15"/>
      <c r="G57" s="15"/>
    </row>
    <row r="58" spans="1:7">
      <c r="A58" s="15" t="s">
        <v>623</v>
      </c>
      <c r="B58" s="15" t="s">
        <v>624</v>
      </c>
      <c r="C58" s="15"/>
      <c r="D58" s="15"/>
      <c r="E58" s="15"/>
      <c r="F58" s="15"/>
      <c r="G58" s="15"/>
    </row>
    <row r="59" spans="1:7">
      <c r="A59" s="15" t="s">
        <v>625</v>
      </c>
      <c r="B59" s="15" t="s">
        <v>597</v>
      </c>
      <c r="C59" s="15"/>
      <c r="D59" s="15">
        <v>2023</v>
      </c>
      <c r="E59" s="15">
        <v>4500</v>
      </c>
      <c r="F59" s="15"/>
      <c r="G59" s="15"/>
    </row>
    <row r="60" spans="1:7">
      <c r="A60" s="15" t="s">
        <v>626</v>
      </c>
      <c r="B60" s="15" t="s">
        <v>610</v>
      </c>
      <c r="C60" s="15" t="s">
        <v>627</v>
      </c>
      <c r="D60" s="15">
        <v>2024</v>
      </c>
      <c r="E60" s="15"/>
      <c r="F60" s="15">
        <v>3000</v>
      </c>
      <c r="G60" s="15"/>
    </row>
    <row r="61" spans="1:7">
      <c r="A61" s="15" t="s">
        <v>628</v>
      </c>
      <c r="B61" s="15" t="s">
        <v>548</v>
      </c>
      <c r="C61" s="15" t="s">
        <v>599</v>
      </c>
      <c r="D61" s="15">
        <v>2025</v>
      </c>
      <c r="E61" s="15"/>
      <c r="F61" s="15">
        <v>7700</v>
      </c>
      <c r="G61" s="15"/>
    </row>
    <row r="62" spans="1:7">
      <c r="A62" s="15" t="s">
        <v>629</v>
      </c>
      <c r="B62" s="15" t="s">
        <v>610</v>
      </c>
      <c r="C62" s="15" t="s">
        <v>630</v>
      </c>
      <c r="D62" s="15">
        <v>2026</v>
      </c>
      <c r="E62" s="15"/>
      <c r="F62" s="15">
        <v>3000</v>
      </c>
      <c r="G62" s="15"/>
    </row>
    <row r="63" spans="1:7">
      <c r="A63" s="15" t="s">
        <v>631</v>
      </c>
      <c r="B63" s="15" t="s">
        <v>548</v>
      </c>
      <c r="C63" s="15" t="s">
        <v>632</v>
      </c>
      <c r="D63" s="15">
        <v>2026</v>
      </c>
      <c r="E63" s="15"/>
      <c r="F63" s="15">
        <v>4000</v>
      </c>
      <c r="G63" s="15"/>
    </row>
    <row r="64" spans="1:7">
      <c r="A64" s="15" t="s">
        <v>633</v>
      </c>
      <c r="B64" s="15" t="s">
        <v>535</v>
      </c>
      <c r="C64" s="15"/>
      <c r="D64" s="15">
        <v>2020</v>
      </c>
      <c r="E64" s="15"/>
      <c r="F64" s="15"/>
      <c r="G64" s="15"/>
    </row>
    <row r="65" spans="1:7">
      <c r="A65" s="15" t="s">
        <v>634</v>
      </c>
      <c r="B65" s="15" t="s">
        <v>541</v>
      </c>
      <c r="C65" s="15" t="s">
        <v>593</v>
      </c>
      <c r="D65" s="15"/>
      <c r="E65" s="15"/>
      <c r="F65" s="15">
        <v>1000</v>
      </c>
      <c r="G65" s="15"/>
    </row>
    <row r="66" spans="1:7">
      <c r="A66" s="15" t="s">
        <v>635</v>
      </c>
      <c r="B66" s="15" t="s">
        <v>541</v>
      </c>
      <c r="C66" s="15" t="s">
        <v>636</v>
      </c>
      <c r="D66" s="15">
        <v>2021</v>
      </c>
      <c r="E66" s="15"/>
      <c r="F66" s="15">
        <v>2000</v>
      </c>
      <c r="G66" s="15"/>
    </row>
    <row r="67" spans="1:7">
      <c r="A67" s="15" t="s">
        <v>637</v>
      </c>
      <c r="B67" s="15" t="s">
        <v>548</v>
      </c>
      <c r="C67" s="15" t="s">
        <v>638</v>
      </c>
      <c r="D67" s="15">
        <v>2025</v>
      </c>
      <c r="E67" s="15"/>
      <c r="F67" s="15">
        <v>2500</v>
      </c>
      <c r="G67" s="15"/>
    </row>
    <row r="68" spans="1:7">
      <c r="A68" s="15" t="s">
        <v>639</v>
      </c>
      <c r="B68" s="15" t="s">
        <v>535</v>
      </c>
      <c r="C68" s="15" t="s">
        <v>536</v>
      </c>
      <c r="D68" s="15">
        <v>2018</v>
      </c>
      <c r="E68" s="15"/>
      <c r="F68" s="15"/>
      <c r="G68" s="15">
        <v>400</v>
      </c>
    </row>
    <row r="69" spans="1:7">
      <c r="A69" s="15" t="s">
        <v>640</v>
      </c>
      <c r="B69" s="15" t="s">
        <v>535</v>
      </c>
      <c r="C69" s="15" t="s">
        <v>536</v>
      </c>
      <c r="D69" s="15">
        <v>2018</v>
      </c>
      <c r="E69" s="15"/>
      <c r="F69" s="15"/>
      <c r="G69" s="15">
        <v>400</v>
      </c>
    </row>
    <row r="70" spans="1:7">
      <c r="A70" s="15" t="s">
        <v>641</v>
      </c>
      <c r="B70" s="15" t="s">
        <v>535</v>
      </c>
      <c r="C70" s="15" t="s">
        <v>642</v>
      </c>
      <c r="D70" s="15">
        <v>2018</v>
      </c>
      <c r="E70" s="15"/>
      <c r="F70" s="15"/>
      <c r="G70" s="15">
        <v>400</v>
      </c>
    </row>
    <row r="71" spans="1:7">
      <c r="A71" s="15" t="s">
        <v>643</v>
      </c>
      <c r="B71" s="15" t="s">
        <v>538</v>
      </c>
      <c r="C71" s="15" t="s">
        <v>539</v>
      </c>
      <c r="D71" s="15">
        <v>2018</v>
      </c>
      <c r="E71" s="15"/>
      <c r="F71" s="15"/>
      <c r="G71" s="15">
        <v>4000</v>
      </c>
    </row>
    <row r="72" spans="1:7">
      <c r="A72" s="15" t="s">
        <v>644</v>
      </c>
      <c r="B72" s="15" t="s">
        <v>538</v>
      </c>
      <c r="C72" s="15" t="s">
        <v>539</v>
      </c>
      <c r="D72" s="15">
        <v>2018</v>
      </c>
      <c r="E72" s="15"/>
      <c r="F72" s="15"/>
      <c r="G72" s="15">
        <v>4000</v>
      </c>
    </row>
    <row r="73" spans="1:7">
      <c r="A73" s="15" t="s">
        <v>645</v>
      </c>
      <c r="B73" s="15" t="s">
        <v>538</v>
      </c>
      <c r="C73" s="15" t="s">
        <v>539</v>
      </c>
      <c r="D73" s="15">
        <v>2018</v>
      </c>
      <c r="E73" s="15"/>
      <c r="F73" s="15"/>
      <c r="G73" s="15">
        <v>4000</v>
      </c>
    </row>
    <row r="74" spans="1:7">
      <c r="A74" s="15" t="s">
        <v>646</v>
      </c>
      <c r="B74" s="15" t="s">
        <v>544</v>
      </c>
      <c r="C74" s="15" t="s">
        <v>647</v>
      </c>
      <c r="D74" s="15">
        <v>2025</v>
      </c>
      <c r="E74" s="15">
        <v>1600</v>
      </c>
      <c r="F74" s="15"/>
      <c r="G74" s="15"/>
    </row>
    <row r="75" spans="1:7">
      <c r="A75" s="15" t="s">
        <v>648</v>
      </c>
      <c r="B75" s="15" t="s">
        <v>544</v>
      </c>
      <c r="C75" s="15" t="s">
        <v>649</v>
      </c>
      <c r="D75" s="15">
        <v>2014</v>
      </c>
      <c r="E75" s="15"/>
      <c r="F75" s="15"/>
      <c r="G75" s="15"/>
    </row>
    <row r="76" spans="1:7">
      <c r="A76" s="15" t="s">
        <v>650</v>
      </c>
      <c r="B76" s="15" t="s">
        <v>538</v>
      </c>
      <c r="C76" s="15"/>
      <c r="D76" s="15"/>
      <c r="E76" s="15"/>
      <c r="F76" s="15"/>
      <c r="G76" s="15"/>
    </row>
    <row r="77" spans="1:7">
      <c r="A77" s="15" t="s">
        <v>651</v>
      </c>
      <c r="B77" s="15" t="s">
        <v>548</v>
      </c>
      <c r="C77" s="15" t="s">
        <v>652</v>
      </c>
      <c r="D77" s="15"/>
      <c r="E77" s="15"/>
      <c r="F77" s="15"/>
      <c r="G77" s="15"/>
    </row>
    <row r="78" spans="1:7">
      <c r="A78" s="15" t="s">
        <v>653</v>
      </c>
      <c r="B78" s="15" t="s">
        <v>535</v>
      </c>
      <c r="C78" s="15" t="s">
        <v>536</v>
      </c>
      <c r="D78" s="15">
        <v>2018</v>
      </c>
      <c r="E78" s="15"/>
      <c r="F78" s="15"/>
      <c r="G78" s="15">
        <v>400</v>
      </c>
    </row>
    <row r="79" spans="1:7">
      <c r="A79" s="15" t="s">
        <v>654</v>
      </c>
      <c r="B79" s="15" t="s">
        <v>538</v>
      </c>
      <c r="C79" s="15" t="s">
        <v>539</v>
      </c>
      <c r="D79" s="15">
        <v>2018</v>
      </c>
      <c r="E79" s="15"/>
      <c r="F79" s="15"/>
      <c r="G79" s="15">
        <v>4000</v>
      </c>
    </row>
    <row r="80" spans="1:7">
      <c r="A80" s="15" t="s">
        <v>655</v>
      </c>
      <c r="B80" s="15" t="s">
        <v>535</v>
      </c>
      <c r="C80" s="15" t="s">
        <v>536</v>
      </c>
      <c r="D80" s="15">
        <v>2018</v>
      </c>
      <c r="E80" s="15"/>
      <c r="F80" s="15"/>
      <c r="G80" s="15">
        <v>400</v>
      </c>
    </row>
    <row r="81" spans="1:7">
      <c r="A81" s="15" t="s">
        <v>656</v>
      </c>
      <c r="B81" s="15" t="s">
        <v>538</v>
      </c>
      <c r="C81" s="15" t="s">
        <v>539</v>
      </c>
      <c r="D81" s="15">
        <v>2018</v>
      </c>
      <c r="E81" s="15"/>
      <c r="F81" s="15"/>
      <c r="G81" s="15">
        <v>4000</v>
      </c>
    </row>
    <row r="82" spans="1:7">
      <c r="A82" s="15" t="s">
        <v>657</v>
      </c>
      <c r="B82" s="15" t="s">
        <v>535</v>
      </c>
      <c r="C82" s="15" t="s">
        <v>536</v>
      </c>
      <c r="D82" s="15">
        <v>2018</v>
      </c>
      <c r="E82" s="15"/>
      <c r="F82" s="15"/>
      <c r="G82" s="15">
        <v>400</v>
      </c>
    </row>
    <row r="83" spans="1:7">
      <c r="A83" s="15" t="s">
        <v>658</v>
      </c>
      <c r="B83" s="15" t="s">
        <v>538</v>
      </c>
      <c r="C83" s="15" t="s">
        <v>539</v>
      </c>
      <c r="D83" s="15">
        <v>2018</v>
      </c>
      <c r="E83" s="15"/>
      <c r="F83" s="15"/>
      <c r="G83" s="15">
        <v>4000</v>
      </c>
    </row>
    <row r="84" spans="1:7">
      <c r="A84" s="15" t="s">
        <v>659</v>
      </c>
      <c r="B84" s="15" t="s">
        <v>535</v>
      </c>
      <c r="C84" s="15" t="s">
        <v>536</v>
      </c>
      <c r="D84" s="15">
        <v>2018</v>
      </c>
      <c r="E84" s="15"/>
      <c r="F84" s="15"/>
      <c r="G84" s="15">
        <v>400</v>
      </c>
    </row>
    <row r="85" spans="1:7">
      <c r="A85" s="15" t="s">
        <v>660</v>
      </c>
      <c r="B85" s="15" t="s">
        <v>538</v>
      </c>
      <c r="C85" s="15" t="s">
        <v>539</v>
      </c>
      <c r="D85" s="15">
        <v>2018</v>
      </c>
      <c r="E85" s="15"/>
      <c r="F85" s="15"/>
      <c r="G85" s="15">
        <v>4000</v>
      </c>
    </row>
    <row r="86" spans="1:7">
      <c r="A86" s="15" t="s">
        <v>661</v>
      </c>
      <c r="B86" s="15" t="s">
        <v>535</v>
      </c>
      <c r="C86" s="15" t="s">
        <v>536</v>
      </c>
      <c r="D86" s="15">
        <v>2018</v>
      </c>
      <c r="E86" s="15"/>
      <c r="F86" s="15"/>
      <c r="G86" s="15">
        <v>400</v>
      </c>
    </row>
    <row r="87" spans="1:7">
      <c r="A87" s="15" t="s">
        <v>662</v>
      </c>
      <c r="B87" s="15" t="s">
        <v>538</v>
      </c>
      <c r="C87" s="15" t="s">
        <v>539</v>
      </c>
      <c r="D87" s="15">
        <v>2018</v>
      </c>
      <c r="E87" s="15"/>
      <c r="F87" s="15"/>
      <c r="G87" s="15">
        <v>4000</v>
      </c>
    </row>
    <row r="88" spans="1:7">
      <c r="A88" s="15" t="s">
        <v>663</v>
      </c>
      <c r="B88" s="15" t="s">
        <v>535</v>
      </c>
      <c r="C88" s="15" t="s">
        <v>536</v>
      </c>
      <c r="D88" s="15">
        <v>2018</v>
      </c>
      <c r="E88" s="15"/>
      <c r="F88" s="15"/>
      <c r="G88" s="15">
        <v>400</v>
      </c>
    </row>
    <row r="89" spans="1:7">
      <c r="A89" s="15" t="s">
        <v>664</v>
      </c>
      <c r="B89" s="15" t="s">
        <v>538</v>
      </c>
      <c r="C89" s="15" t="s">
        <v>539</v>
      </c>
      <c r="D89" s="15">
        <v>2018</v>
      </c>
      <c r="E89" s="15"/>
      <c r="F89" s="15"/>
      <c r="G89" s="15">
        <v>4000</v>
      </c>
    </row>
    <row r="90" spans="1:7">
      <c r="A90" s="15" t="s">
        <v>665</v>
      </c>
      <c r="B90" s="15" t="s">
        <v>535</v>
      </c>
      <c r="C90" s="15" t="s">
        <v>536</v>
      </c>
      <c r="D90" s="15">
        <v>2018</v>
      </c>
      <c r="E90" s="15"/>
      <c r="F90" s="15"/>
      <c r="G90" s="15">
        <v>400</v>
      </c>
    </row>
    <row r="91" spans="1:7">
      <c r="A91" s="15" t="s">
        <v>666</v>
      </c>
      <c r="B91" s="15" t="s">
        <v>538</v>
      </c>
      <c r="C91" s="15" t="s">
        <v>539</v>
      </c>
      <c r="D91" s="15">
        <v>2018</v>
      </c>
      <c r="E91" s="15"/>
      <c r="F91" s="15"/>
      <c r="G91" s="15">
        <v>4000</v>
      </c>
    </row>
    <row r="92" spans="1:7">
      <c r="A92" s="15" t="s">
        <v>667</v>
      </c>
      <c r="B92" s="15" t="s">
        <v>544</v>
      </c>
      <c r="C92" s="15" t="s">
        <v>595</v>
      </c>
      <c r="D92" s="15"/>
      <c r="E92" s="15"/>
      <c r="F92" s="15"/>
      <c r="G92" s="15"/>
    </row>
    <row r="93" spans="1:7">
      <c r="A93" s="15" t="s">
        <v>668</v>
      </c>
      <c r="B93" s="15" t="s">
        <v>570</v>
      </c>
      <c r="C93" s="15"/>
      <c r="D93" s="15"/>
      <c r="E93" s="15"/>
      <c r="F93" s="15"/>
      <c r="G93" s="15"/>
    </row>
    <row r="94" spans="1:7">
      <c r="A94" s="15" t="s">
        <v>669</v>
      </c>
      <c r="B94" s="15" t="s">
        <v>541</v>
      </c>
      <c r="C94" s="15"/>
      <c r="D94" s="15"/>
      <c r="E94" s="15"/>
      <c r="F94" s="15"/>
      <c r="G94" s="15"/>
    </row>
    <row r="95" spans="1:7">
      <c r="A95" s="15" t="s">
        <v>670</v>
      </c>
      <c r="B95" s="15" t="s">
        <v>538</v>
      </c>
      <c r="C95" s="15" t="s">
        <v>539</v>
      </c>
      <c r="D95" s="15">
        <v>2018</v>
      </c>
      <c r="E95" s="15"/>
      <c r="F95" s="15"/>
      <c r="G95" s="15">
        <v>4000</v>
      </c>
    </row>
    <row r="96" spans="1:7">
      <c r="A96" s="15" t="s">
        <v>671</v>
      </c>
      <c r="B96" s="15" t="s">
        <v>535</v>
      </c>
      <c r="C96" s="15" t="s">
        <v>536</v>
      </c>
      <c r="D96" s="15">
        <v>2018</v>
      </c>
      <c r="E96" s="15"/>
      <c r="F96" s="15"/>
      <c r="G96" s="15">
        <v>400</v>
      </c>
    </row>
    <row r="97" spans="1:7">
      <c r="A97" s="15" t="s">
        <v>672</v>
      </c>
      <c r="B97" s="15" t="s">
        <v>538</v>
      </c>
      <c r="C97" s="15" t="s">
        <v>539</v>
      </c>
      <c r="D97" s="15">
        <v>2018</v>
      </c>
      <c r="E97" s="15"/>
      <c r="F97" s="15"/>
      <c r="G97" s="15">
        <v>4000</v>
      </c>
    </row>
    <row r="98" spans="1:7">
      <c r="A98" s="15" t="s">
        <v>673</v>
      </c>
      <c r="B98" s="15" t="s">
        <v>535</v>
      </c>
      <c r="C98" s="15" t="s">
        <v>536</v>
      </c>
      <c r="D98" s="15">
        <v>2018</v>
      </c>
      <c r="E98" s="15"/>
      <c r="F98" s="15"/>
      <c r="G98" s="15">
        <v>400</v>
      </c>
    </row>
    <row r="99" spans="1:7">
      <c r="A99" s="15" t="s">
        <v>674</v>
      </c>
      <c r="B99" s="15" t="s">
        <v>548</v>
      </c>
      <c r="C99" s="15" t="s">
        <v>675</v>
      </c>
      <c r="D99" s="15"/>
      <c r="E99" s="15"/>
      <c r="F99" s="15"/>
      <c r="G99" s="15"/>
    </row>
    <row r="100" spans="1:7">
      <c r="A100" s="15" t="s">
        <v>676</v>
      </c>
      <c r="B100" s="15" t="s">
        <v>538</v>
      </c>
      <c r="C100" s="15" t="s">
        <v>539</v>
      </c>
      <c r="D100" s="15">
        <v>2018</v>
      </c>
      <c r="E100" s="15"/>
      <c r="F100" s="15"/>
      <c r="G100" s="15">
        <v>4000</v>
      </c>
    </row>
    <row r="101" spans="1:7">
      <c r="A101" s="15" t="s">
        <v>677</v>
      </c>
      <c r="B101" s="15" t="s">
        <v>535</v>
      </c>
      <c r="C101" s="15" t="s">
        <v>536</v>
      </c>
      <c r="D101" s="15">
        <v>2018</v>
      </c>
      <c r="E101" s="15"/>
      <c r="F101" s="15"/>
      <c r="G101" s="15">
        <v>400</v>
      </c>
    </row>
    <row r="102" spans="1:7">
      <c r="A102" s="15" t="s">
        <v>678</v>
      </c>
      <c r="B102" s="15" t="s">
        <v>538</v>
      </c>
      <c r="C102" s="15" t="s">
        <v>679</v>
      </c>
      <c r="D102" s="15">
        <v>2018</v>
      </c>
      <c r="E102" s="15"/>
      <c r="F102" s="15"/>
      <c r="G102" s="15">
        <v>4000</v>
      </c>
    </row>
    <row r="103" spans="1:7">
      <c r="A103" s="15" t="s">
        <v>680</v>
      </c>
      <c r="B103" s="15" t="s">
        <v>535</v>
      </c>
      <c r="C103" s="15" t="s">
        <v>536</v>
      </c>
      <c r="D103" s="15">
        <v>2018</v>
      </c>
      <c r="E103" s="15"/>
      <c r="F103" s="15"/>
      <c r="G103" s="15">
        <v>400</v>
      </c>
    </row>
    <row r="104" spans="1:7">
      <c r="A104" s="15" t="s">
        <v>681</v>
      </c>
      <c r="B104" s="15" t="s">
        <v>535</v>
      </c>
      <c r="C104" s="15" t="s">
        <v>536</v>
      </c>
      <c r="D104" s="15">
        <v>2018</v>
      </c>
      <c r="E104" s="15"/>
      <c r="F104" s="15"/>
      <c r="G104" s="15">
        <v>400</v>
      </c>
    </row>
    <row r="105" spans="1:7">
      <c r="A105" s="15" t="s">
        <v>682</v>
      </c>
      <c r="B105" s="15" t="s">
        <v>538</v>
      </c>
      <c r="C105" s="15" t="s">
        <v>539</v>
      </c>
      <c r="D105" s="15">
        <v>2018</v>
      </c>
      <c r="E105" s="15"/>
      <c r="F105" s="15"/>
      <c r="G105" s="15">
        <v>4000</v>
      </c>
    </row>
    <row r="106" spans="1:7">
      <c r="A106" s="15" t="s">
        <v>683</v>
      </c>
      <c r="B106" s="15" t="s">
        <v>538</v>
      </c>
      <c r="C106" s="15" t="s">
        <v>539</v>
      </c>
      <c r="D106" s="15">
        <v>2018</v>
      </c>
      <c r="E106" s="15"/>
      <c r="F106" s="15"/>
      <c r="G106" s="15">
        <v>4000</v>
      </c>
    </row>
    <row r="107" spans="1:7">
      <c r="A107" s="15" t="s">
        <v>684</v>
      </c>
      <c r="B107" s="15" t="s">
        <v>535</v>
      </c>
      <c r="C107" s="15" t="s">
        <v>536</v>
      </c>
      <c r="D107" s="15">
        <v>2018</v>
      </c>
      <c r="E107" s="15"/>
      <c r="F107" s="15"/>
      <c r="G107" s="15">
        <v>400</v>
      </c>
    </row>
    <row r="108" spans="1:7">
      <c r="A108" s="15" t="s">
        <v>685</v>
      </c>
      <c r="B108" s="15" t="s">
        <v>686</v>
      </c>
      <c r="C108" s="15" t="s">
        <v>687</v>
      </c>
      <c r="D108" s="15">
        <v>2025</v>
      </c>
      <c r="E108" s="15">
        <v>5000</v>
      </c>
      <c r="F108" s="15"/>
      <c r="G108" s="15"/>
    </row>
    <row r="109" spans="1:7">
      <c r="A109" s="15" t="s">
        <v>688</v>
      </c>
      <c r="B109" s="15" t="s">
        <v>535</v>
      </c>
      <c r="C109" s="15" t="s">
        <v>689</v>
      </c>
      <c r="D109" s="15">
        <v>2025</v>
      </c>
      <c r="E109" s="15">
        <v>700</v>
      </c>
      <c r="F109" s="15"/>
      <c r="G109" s="15"/>
    </row>
    <row r="110" spans="1:7">
      <c r="A110" s="15"/>
      <c r="B110" s="15"/>
      <c r="C110" s="15"/>
      <c r="D110" s="15"/>
      <c r="E110" s="15"/>
      <c r="F110" s="15"/>
      <c r="G110" s="15"/>
    </row>
    <row r="111" spans="1:7">
      <c r="A111" s="15"/>
      <c r="B111" s="15"/>
      <c r="C111" s="15"/>
      <c r="D111" s="15"/>
      <c r="E111" s="15"/>
      <c r="F111" s="15"/>
      <c r="G111" s="15"/>
    </row>
    <row r="112" spans="1:7">
      <c r="A112" s="15" t="s">
        <v>690</v>
      </c>
      <c r="B112" s="15"/>
      <c r="C112" s="15"/>
      <c r="D112" s="15"/>
      <c r="E112" s="15"/>
      <c r="F112" s="15"/>
      <c r="G112" s="15"/>
    </row>
    <row r="113" spans="1:7">
      <c r="A113" s="15" t="s">
        <v>691</v>
      </c>
      <c r="B113" s="15" t="s">
        <v>692</v>
      </c>
      <c r="C113" s="15" t="s">
        <v>693</v>
      </c>
      <c r="D113" s="15">
        <v>2017</v>
      </c>
      <c r="E113" s="15"/>
      <c r="F113" s="15"/>
      <c r="G113" s="15"/>
    </row>
    <row r="114" spans="1:7">
      <c r="A114" s="15"/>
      <c r="B114" s="15"/>
      <c r="C114" s="15"/>
      <c r="D114" s="15"/>
      <c r="E114" s="15"/>
      <c r="F114" s="15"/>
      <c r="G114" s="15"/>
    </row>
    <row r="115" spans="1:7">
      <c r="A115" s="15" t="s">
        <v>694</v>
      </c>
      <c r="B115" s="15"/>
      <c r="C115" s="15"/>
      <c r="D115" s="15"/>
      <c r="E115" s="15"/>
      <c r="F115" s="15"/>
      <c r="G115" s="15"/>
    </row>
    <row r="116" spans="1:7">
      <c r="A116" s="15" t="s">
        <v>695</v>
      </c>
      <c r="B116" s="15" t="s">
        <v>696</v>
      </c>
      <c r="C116" s="15" t="s">
        <v>697</v>
      </c>
      <c r="D116" s="15">
        <v>2014</v>
      </c>
      <c r="E116" s="15"/>
      <c r="F116" s="15"/>
      <c r="G116" s="15"/>
    </row>
    <row r="117" spans="1:7">
      <c r="A117" s="15" t="s">
        <v>698</v>
      </c>
      <c r="B117" s="15" t="s">
        <v>538</v>
      </c>
      <c r="C117" s="15" t="s">
        <v>679</v>
      </c>
      <c r="D117" s="15">
        <v>2018</v>
      </c>
      <c r="E117" s="15"/>
      <c r="F117" s="15"/>
      <c r="G117" s="15">
        <v>4000</v>
      </c>
    </row>
    <row r="118" spans="1:7">
      <c r="A118" s="15"/>
      <c r="B118" s="15" t="s">
        <v>535</v>
      </c>
      <c r="C118" s="15" t="s">
        <v>536</v>
      </c>
      <c r="D118" s="15">
        <v>2018</v>
      </c>
      <c r="E118" s="15"/>
      <c r="F118" s="15"/>
      <c r="G118" s="15">
        <v>400</v>
      </c>
    </row>
    <row r="119" spans="1:7">
      <c r="A119" s="15" t="s">
        <v>699</v>
      </c>
      <c r="B119" s="15" t="s">
        <v>544</v>
      </c>
      <c r="C119" s="15" t="s">
        <v>700</v>
      </c>
      <c r="D119" s="15"/>
      <c r="E119" s="15"/>
      <c r="F119" s="15"/>
      <c r="G119" s="15"/>
    </row>
    <row r="120" spans="1:7">
      <c r="A120" s="15" t="s">
        <v>701</v>
      </c>
      <c r="B120" s="15" t="s">
        <v>541</v>
      </c>
      <c r="C120" s="15" t="s">
        <v>702</v>
      </c>
      <c r="D120" s="15">
        <v>2024</v>
      </c>
      <c r="E120" s="15"/>
      <c r="F120" s="15">
        <v>1000</v>
      </c>
      <c r="G120" s="15"/>
    </row>
    <row r="121" spans="1:7">
      <c r="A121" s="15" t="s">
        <v>703</v>
      </c>
      <c r="B121" s="15" t="s">
        <v>548</v>
      </c>
      <c r="C121" s="15" t="s">
        <v>704</v>
      </c>
      <c r="D121" s="15">
        <v>2026</v>
      </c>
      <c r="E121" s="15"/>
      <c r="F121" s="15">
        <v>3000</v>
      </c>
      <c r="G121" s="15"/>
    </row>
    <row r="122" spans="1:7">
      <c r="A122" s="15"/>
      <c r="B122" s="15"/>
      <c r="C122" s="15"/>
      <c r="D122" s="15"/>
      <c r="E122" s="15"/>
      <c r="F122" s="15"/>
      <c r="G122" s="15"/>
    </row>
    <row r="123" spans="1:7">
      <c r="A123" s="15" t="s">
        <v>705</v>
      </c>
      <c r="B123" s="15"/>
      <c r="C123" s="15"/>
      <c r="D123" s="15"/>
      <c r="E123" s="15"/>
      <c r="F123" s="15"/>
      <c r="G123" s="15"/>
    </row>
    <row r="124" spans="1:7">
      <c r="A124" s="15" t="s">
        <v>414</v>
      </c>
      <c r="B124" s="15" t="s">
        <v>538</v>
      </c>
      <c r="C124" s="15" t="s">
        <v>706</v>
      </c>
      <c r="D124" s="15">
        <v>2017</v>
      </c>
      <c r="E124" s="15"/>
      <c r="F124" s="15"/>
      <c r="G124" s="15"/>
    </row>
    <row r="125" spans="1:7">
      <c r="A125" s="15" t="s">
        <v>418</v>
      </c>
      <c r="B125" s="15" t="s">
        <v>707</v>
      </c>
      <c r="C125" s="15" t="s">
        <v>707</v>
      </c>
      <c r="D125" s="15">
        <v>2018</v>
      </c>
      <c r="E125" s="15"/>
      <c r="F125" s="15"/>
      <c r="G125" s="15"/>
    </row>
    <row r="126" spans="1:7">
      <c r="A126" s="15" t="s">
        <v>708</v>
      </c>
      <c r="B126" s="15" t="s">
        <v>709</v>
      </c>
      <c r="C126" s="15" t="s">
        <v>710</v>
      </c>
      <c r="D126" s="15">
        <v>2017</v>
      </c>
      <c r="E126" s="15"/>
      <c r="F126" s="15"/>
      <c r="G126" s="15"/>
    </row>
    <row r="127" spans="1:7">
      <c r="A127" s="15" t="s">
        <v>711</v>
      </c>
      <c r="B127" s="15" t="s">
        <v>712</v>
      </c>
      <c r="C127" s="15" t="s">
        <v>710</v>
      </c>
      <c r="D127" s="15">
        <v>2017</v>
      </c>
      <c r="E127" s="15"/>
      <c r="F127" s="15"/>
      <c r="G127" s="15"/>
    </row>
    <row r="128" spans="1:7">
      <c r="A128" s="15" t="s">
        <v>713</v>
      </c>
      <c r="B128" s="15" t="s">
        <v>544</v>
      </c>
      <c r="C128" s="15" t="s">
        <v>714</v>
      </c>
      <c r="D128" s="15">
        <v>2017</v>
      </c>
      <c r="E128" s="15"/>
      <c r="F128" s="15"/>
      <c r="G128" s="15"/>
    </row>
    <row r="129" spans="1:7">
      <c r="A129" s="15" t="s">
        <v>715</v>
      </c>
      <c r="B129" s="15" t="s">
        <v>716</v>
      </c>
      <c r="C129" s="15"/>
      <c r="D129" s="15">
        <v>2017</v>
      </c>
      <c r="E129" s="15"/>
      <c r="F129" s="15"/>
      <c r="G129" s="15"/>
    </row>
    <row r="130" spans="1:7">
      <c r="A130" s="15" t="s">
        <v>717</v>
      </c>
      <c r="B130" s="15" t="s">
        <v>541</v>
      </c>
      <c r="C130" s="15" t="s">
        <v>718</v>
      </c>
      <c r="D130" s="15">
        <v>2017</v>
      </c>
      <c r="E130" s="15"/>
      <c r="F130" s="15"/>
      <c r="G130" s="15"/>
    </row>
    <row r="131" spans="1:7">
      <c r="A131" s="15" t="s">
        <v>719</v>
      </c>
      <c r="B131" s="15" t="s">
        <v>538</v>
      </c>
      <c r="C131" s="15" t="s">
        <v>710</v>
      </c>
      <c r="D131" s="15">
        <v>2017</v>
      </c>
      <c r="E131" s="15"/>
      <c r="F131" s="15"/>
      <c r="G131" s="15"/>
    </row>
    <row r="132" spans="1:7">
      <c r="A132" s="15" t="s">
        <v>720</v>
      </c>
      <c r="B132" s="15" t="s">
        <v>535</v>
      </c>
      <c r="C132" s="15" t="s">
        <v>710</v>
      </c>
      <c r="D132" s="15">
        <v>2017</v>
      </c>
      <c r="E132" s="15"/>
      <c r="F132" s="15"/>
      <c r="G132" s="15"/>
    </row>
    <row r="133" spans="1:7">
      <c r="A133" s="15" t="s">
        <v>721</v>
      </c>
      <c r="B133" s="15" t="s">
        <v>722</v>
      </c>
      <c r="C133" s="15"/>
      <c r="D133" s="15">
        <v>2017</v>
      </c>
      <c r="E133" s="15"/>
      <c r="F133" s="15"/>
      <c r="G133" s="15"/>
    </row>
    <row r="134" spans="1:7">
      <c r="A134" s="15" t="s">
        <v>723</v>
      </c>
      <c r="B134" s="15" t="s">
        <v>724</v>
      </c>
      <c r="C134" s="15"/>
      <c r="D134" s="15">
        <v>2017</v>
      </c>
      <c r="E134" s="15"/>
      <c r="F134" s="15"/>
      <c r="G134" s="15"/>
    </row>
    <row r="135" spans="1:7">
      <c r="A135" s="15" t="s">
        <v>725</v>
      </c>
      <c r="B135" s="15" t="s">
        <v>724</v>
      </c>
      <c r="C135" s="15"/>
      <c r="D135" s="15">
        <v>2017</v>
      </c>
      <c r="E135" s="15"/>
      <c r="F135" s="15"/>
      <c r="G135" s="15"/>
    </row>
    <row r="136" spans="1:7">
      <c r="A136" s="15" t="s">
        <v>726</v>
      </c>
      <c r="B136" s="15" t="s">
        <v>538</v>
      </c>
      <c r="C136" s="15"/>
      <c r="D136" s="15">
        <v>2017</v>
      </c>
      <c r="E136" s="15"/>
      <c r="F136" s="15"/>
      <c r="G136" s="15"/>
    </row>
    <row r="137" spans="1:7">
      <c r="A137" s="15" t="s">
        <v>727</v>
      </c>
      <c r="B137" s="15" t="s">
        <v>535</v>
      </c>
      <c r="C137" s="15"/>
      <c r="D137" s="15">
        <v>2017</v>
      </c>
      <c r="E137" s="15"/>
      <c r="F137" s="15"/>
      <c r="G137" s="15"/>
    </row>
    <row r="138" spans="1:7">
      <c r="A138" s="15" t="s">
        <v>728</v>
      </c>
      <c r="B138" s="15" t="s">
        <v>548</v>
      </c>
      <c r="C138" s="15" t="s">
        <v>729</v>
      </c>
      <c r="D138" s="15">
        <v>2024</v>
      </c>
      <c r="E138" s="15"/>
      <c r="F138" s="15">
        <v>4000</v>
      </c>
      <c r="G138" s="15"/>
    </row>
    <row r="139" spans="1:7">
      <c r="A139" s="15"/>
      <c r="B139" s="15" t="s">
        <v>730</v>
      </c>
      <c r="C139" s="15" t="s">
        <v>731</v>
      </c>
      <c r="D139" s="15">
        <v>2021</v>
      </c>
      <c r="E139" s="15"/>
      <c r="F139" s="15">
        <v>2500</v>
      </c>
      <c r="G139" s="15"/>
    </row>
    <row r="140" spans="1:7">
      <c r="A140" s="15" t="s">
        <v>732</v>
      </c>
      <c r="B140" s="15" t="s">
        <v>733</v>
      </c>
      <c r="C140" s="15"/>
      <c r="D140" s="15">
        <v>2023</v>
      </c>
      <c r="E140" s="15">
        <v>4000</v>
      </c>
      <c r="F140" s="15"/>
      <c r="G140" s="15"/>
    </row>
    <row r="141" spans="1:7">
      <c r="A141" s="15" t="s">
        <v>734</v>
      </c>
      <c r="B141" s="15" t="s">
        <v>548</v>
      </c>
      <c r="C141" s="15" t="s">
        <v>735</v>
      </c>
      <c r="D141" s="15">
        <v>2025</v>
      </c>
      <c r="E141" s="15"/>
      <c r="F141" s="15">
        <v>25000</v>
      </c>
      <c r="G141" s="15"/>
    </row>
    <row r="142" spans="1:7">
      <c r="A142" s="15" t="s">
        <v>736</v>
      </c>
      <c r="B142" s="15" t="s">
        <v>737</v>
      </c>
      <c r="C142" s="15"/>
      <c r="D142" s="15">
        <v>2025</v>
      </c>
      <c r="E142" s="15">
        <v>212000</v>
      </c>
      <c r="F142" s="15"/>
      <c r="G142" s="15"/>
    </row>
    <row r="143" spans="1:7">
      <c r="A143" s="15" t="s">
        <v>738</v>
      </c>
      <c r="B143" s="15" t="s">
        <v>739</v>
      </c>
      <c r="C143" s="15"/>
      <c r="D143" s="15">
        <v>2025</v>
      </c>
      <c r="E143" s="15">
        <v>8500</v>
      </c>
      <c r="F143" s="15"/>
      <c r="G143" s="15"/>
    </row>
    <row r="144" spans="1:7">
      <c r="A144" s="15"/>
      <c r="B144" s="15"/>
      <c r="C144" s="15"/>
      <c r="D144" s="15"/>
      <c r="E144" s="15"/>
      <c r="F144" s="15"/>
      <c r="G144" s="15"/>
    </row>
    <row r="145" spans="1:7">
      <c r="A145" s="15" t="s">
        <v>740</v>
      </c>
      <c r="B145" s="15"/>
      <c r="C145" s="15"/>
      <c r="D145" s="15"/>
      <c r="E145" s="15"/>
      <c r="F145" s="15"/>
      <c r="G145" s="15"/>
    </row>
    <row r="146" spans="1:7">
      <c r="A146" s="15" t="s">
        <v>741</v>
      </c>
      <c r="B146" s="15" t="s">
        <v>742</v>
      </c>
      <c r="C146" s="15"/>
      <c r="D146" s="15"/>
      <c r="E146" s="15"/>
      <c r="F146" s="15"/>
      <c r="G146" s="15"/>
    </row>
    <row r="147" spans="1:7">
      <c r="A147" s="15" t="s">
        <v>743</v>
      </c>
      <c r="B147" s="15" t="s">
        <v>544</v>
      </c>
      <c r="C147" s="15" t="s">
        <v>595</v>
      </c>
      <c r="D147" s="15"/>
      <c r="E147" s="15"/>
      <c r="F147" s="15"/>
      <c r="G147" s="15"/>
    </row>
    <row r="148" spans="1:7">
      <c r="A148" s="15" t="s">
        <v>744</v>
      </c>
      <c r="B148" s="15" t="s">
        <v>745</v>
      </c>
      <c r="C148" s="15" t="s">
        <v>745</v>
      </c>
      <c r="D148" s="15"/>
      <c r="E148" s="15"/>
      <c r="F148" s="15"/>
      <c r="G148" s="15"/>
    </row>
    <row r="149" spans="1:7">
      <c r="A149" s="15" t="s">
        <v>746</v>
      </c>
      <c r="B149" s="15" t="s">
        <v>538</v>
      </c>
      <c r="C149" s="15" t="s">
        <v>679</v>
      </c>
      <c r="D149" s="15">
        <v>2018</v>
      </c>
      <c r="E149" s="15"/>
      <c r="F149" s="15"/>
      <c r="G149" s="15">
        <v>4000</v>
      </c>
    </row>
    <row r="150" spans="1:7">
      <c r="A150" s="15" t="s">
        <v>746</v>
      </c>
      <c r="B150" s="15" t="s">
        <v>535</v>
      </c>
      <c r="C150" s="15" t="s">
        <v>536</v>
      </c>
      <c r="D150" s="15">
        <v>2018</v>
      </c>
      <c r="E150" s="15"/>
      <c r="F150" s="15"/>
      <c r="G150" s="15">
        <v>400</v>
      </c>
    </row>
    <row r="151" spans="1:7">
      <c r="A151" s="15" t="s">
        <v>747</v>
      </c>
      <c r="B151" s="15" t="s">
        <v>748</v>
      </c>
      <c r="C151" s="15" t="s">
        <v>749</v>
      </c>
      <c r="D151" s="15">
        <v>2025</v>
      </c>
      <c r="E151" s="15">
        <v>500</v>
      </c>
      <c r="F151" s="15"/>
      <c r="G151" s="15"/>
    </row>
    <row r="152" spans="1:7">
      <c r="A152" s="15" t="s">
        <v>750</v>
      </c>
      <c r="B152" s="15" t="s">
        <v>751</v>
      </c>
      <c r="C152" s="15" t="s">
        <v>752</v>
      </c>
      <c r="D152" s="15">
        <v>2021</v>
      </c>
      <c r="E152" s="15">
        <v>4000</v>
      </c>
      <c r="F152" s="15"/>
      <c r="G152" s="15"/>
    </row>
    <row r="153" spans="1:7">
      <c r="A153" s="15" t="s">
        <v>753</v>
      </c>
      <c r="B153" s="15" t="s">
        <v>754</v>
      </c>
      <c r="C153" s="15" t="s">
        <v>755</v>
      </c>
      <c r="D153" s="15">
        <v>2019</v>
      </c>
      <c r="E153" s="15">
        <v>18900</v>
      </c>
      <c r="F153" s="15"/>
      <c r="G153" s="15"/>
    </row>
    <row r="154" spans="1:7">
      <c r="A154" s="15" t="s">
        <v>410</v>
      </c>
      <c r="B154" s="15" t="s">
        <v>756</v>
      </c>
      <c r="C154" s="15" t="s">
        <v>757</v>
      </c>
      <c r="D154" s="15">
        <v>2014</v>
      </c>
      <c r="E154" s="15"/>
      <c r="F154" s="15"/>
      <c r="G154" s="15"/>
    </row>
    <row r="155" spans="1:7">
      <c r="A155" s="15" t="s">
        <v>758</v>
      </c>
      <c r="B155" s="15" t="s">
        <v>696</v>
      </c>
      <c r="C155" s="15" t="s">
        <v>759</v>
      </c>
      <c r="D155" s="15">
        <v>2024</v>
      </c>
      <c r="E155" s="15">
        <v>3000</v>
      </c>
      <c r="F155" s="15"/>
      <c r="G155" s="15"/>
    </row>
    <row r="156" spans="1:7">
      <c r="A156" s="15"/>
      <c r="B156" s="15"/>
      <c r="C156" s="15"/>
      <c r="D156" s="15"/>
      <c r="E156" s="15"/>
      <c r="F156" s="15"/>
      <c r="G156" s="15"/>
    </row>
    <row r="157" spans="1:7">
      <c r="A157" s="15" t="s">
        <v>760</v>
      </c>
      <c r="B157" s="15"/>
      <c r="C157" s="15"/>
      <c r="D157" s="15"/>
      <c r="E157" s="15"/>
      <c r="F157" s="15"/>
      <c r="G157" s="15"/>
    </row>
    <row r="158" spans="1:7">
      <c r="A158" s="15" t="s">
        <v>416</v>
      </c>
      <c r="B158" s="15" t="s">
        <v>761</v>
      </c>
      <c r="C158" s="15" t="s">
        <v>761</v>
      </c>
      <c r="D158" s="15">
        <v>2018</v>
      </c>
      <c r="E158" s="15"/>
      <c r="F158" s="15"/>
      <c r="G158" s="15"/>
    </row>
    <row r="159" spans="1:7">
      <c r="A159" s="15"/>
      <c r="B159" s="15"/>
      <c r="C159" s="15"/>
      <c r="D159" s="15"/>
      <c r="E159" s="15"/>
      <c r="F159" s="15"/>
      <c r="G159" s="15"/>
    </row>
    <row r="160" spans="1:7">
      <c r="A160" s="15" t="s">
        <v>762</v>
      </c>
      <c r="B160" s="15"/>
      <c r="C160" s="15"/>
      <c r="D160" s="15"/>
      <c r="E160" s="15"/>
      <c r="F160" s="15"/>
      <c r="G160" s="15"/>
    </row>
    <row r="161" spans="1:7">
      <c r="A161" s="15"/>
      <c r="B161" s="15"/>
      <c r="C161" s="15"/>
      <c r="D161" s="15"/>
      <c r="E161" s="15"/>
      <c r="F161" s="15"/>
      <c r="G161" s="15"/>
    </row>
    <row r="162" spans="1:7">
      <c r="A162" s="15" t="s">
        <v>763</v>
      </c>
      <c r="B162" s="15" t="s">
        <v>764</v>
      </c>
      <c r="C162" s="15" t="s">
        <v>765</v>
      </c>
      <c r="D162" s="15">
        <v>2019</v>
      </c>
      <c r="E162" s="15">
        <v>3000</v>
      </c>
      <c r="F162" s="15"/>
      <c r="G162" s="15"/>
    </row>
    <row r="163" spans="1:7">
      <c r="A163" s="15" t="s">
        <v>766</v>
      </c>
      <c r="B163" s="15" t="s">
        <v>767</v>
      </c>
      <c r="C163" s="15" t="s">
        <v>768</v>
      </c>
      <c r="D163" s="15">
        <v>2019</v>
      </c>
      <c r="E163" s="15">
        <v>2000</v>
      </c>
      <c r="F163" s="15"/>
      <c r="G163" s="15"/>
    </row>
    <row r="164" spans="1:7">
      <c r="A164" s="15" t="s">
        <v>769</v>
      </c>
      <c r="B164" s="15" t="s">
        <v>730</v>
      </c>
      <c r="C164" s="15" t="s">
        <v>731</v>
      </c>
      <c r="D164" s="15">
        <v>2021</v>
      </c>
      <c r="E164" s="15"/>
      <c r="F164" s="15">
        <v>2500</v>
      </c>
      <c r="G164" s="15"/>
    </row>
    <row r="165" spans="1:7">
      <c r="A165" s="15" t="s">
        <v>770</v>
      </c>
      <c r="B165" s="15" t="s">
        <v>771</v>
      </c>
      <c r="C165" s="15" t="s">
        <v>772</v>
      </c>
      <c r="D165" s="15">
        <v>2021</v>
      </c>
      <c r="E165" s="15">
        <v>6600</v>
      </c>
      <c r="F165" s="15"/>
      <c r="G165" s="15"/>
    </row>
    <row r="166" spans="1:7">
      <c r="A166" s="15" t="s">
        <v>773</v>
      </c>
      <c r="B166" s="15" t="s">
        <v>730</v>
      </c>
      <c r="C166" s="15" t="s">
        <v>772</v>
      </c>
      <c r="D166" s="15">
        <v>2024</v>
      </c>
      <c r="E166" s="15"/>
      <c r="F166" s="15">
        <v>1500</v>
      </c>
      <c r="G166" s="15"/>
    </row>
    <row r="167" spans="1:7">
      <c r="A167" s="15" t="s">
        <v>774</v>
      </c>
      <c r="B167" s="15" t="s">
        <v>742</v>
      </c>
      <c r="C167" s="15" t="s">
        <v>775</v>
      </c>
      <c r="D167" s="15">
        <v>2018</v>
      </c>
      <c r="E167" s="15"/>
      <c r="F167" s="15"/>
      <c r="G167" s="15">
        <v>4400</v>
      </c>
    </row>
    <row r="168" spans="1:7">
      <c r="A168" s="15" t="s">
        <v>776</v>
      </c>
      <c r="B168" s="15" t="s">
        <v>777</v>
      </c>
      <c r="C168" s="15" t="s">
        <v>778</v>
      </c>
      <c r="D168" s="15"/>
      <c r="E168" s="15"/>
      <c r="F168" s="15"/>
      <c r="G168" s="15"/>
    </row>
    <row r="169" spans="1:7">
      <c r="A169" s="15" t="s">
        <v>779</v>
      </c>
      <c r="B169" s="15" t="s">
        <v>548</v>
      </c>
      <c r="C169" s="15" t="s">
        <v>780</v>
      </c>
      <c r="D169" s="15"/>
      <c r="E169" s="15"/>
      <c r="F169" s="15"/>
      <c r="G169" s="15"/>
    </row>
    <row r="170" spans="1:7">
      <c r="A170" s="15" t="s">
        <v>781</v>
      </c>
      <c r="B170" s="15" t="s">
        <v>548</v>
      </c>
      <c r="C170" s="15"/>
      <c r="D170" s="15"/>
      <c r="E170" s="15"/>
      <c r="F170" s="15"/>
      <c r="G170" s="15"/>
    </row>
    <row r="171" spans="1:7">
      <c r="A171" s="15" t="s">
        <v>782</v>
      </c>
      <c r="B171" s="15" t="s">
        <v>548</v>
      </c>
      <c r="C171" s="15" t="s">
        <v>783</v>
      </c>
      <c r="D171" s="15">
        <v>2016</v>
      </c>
      <c r="E171" s="15"/>
      <c r="F171" s="15"/>
      <c r="G171" s="15"/>
    </row>
    <row r="172" spans="1:7" ht="24">
      <c r="A172" s="15"/>
      <c r="B172" s="15" t="s">
        <v>784</v>
      </c>
      <c r="C172" s="15"/>
      <c r="D172" s="15"/>
      <c r="E172" s="15"/>
      <c r="F172" s="15"/>
      <c r="G172" s="15">
        <v>11800</v>
      </c>
    </row>
    <row r="173" spans="1:7">
      <c r="A173" s="16" t="s">
        <v>512</v>
      </c>
      <c r="B173" s="16"/>
      <c r="C173" s="16"/>
      <c r="D173" s="16"/>
      <c r="E173" s="16">
        <v>315700</v>
      </c>
      <c r="F173" s="16">
        <v>80300</v>
      </c>
      <c r="G173" s="16">
        <v>150000</v>
      </c>
    </row>
    <row r="174" spans="1:7">
      <c r="A174" s="15"/>
      <c r="B174" s="15"/>
      <c r="C174" s="15"/>
      <c r="D174" s="15"/>
      <c r="E174" s="15" t="s">
        <v>785</v>
      </c>
      <c r="F174" s="15">
        <v>14600</v>
      </c>
      <c r="G174" s="15"/>
    </row>
    <row r="175" spans="1:7">
      <c r="A175" s="15"/>
      <c r="B175" s="15"/>
      <c r="C175" s="15"/>
      <c r="D175" s="15"/>
      <c r="E175" s="15" t="s">
        <v>786</v>
      </c>
      <c r="F175" s="15">
        <v>65700</v>
      </c>
      <c r="G175" s="15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D34"/>
  <sheetViews>
    <sheetView showGridLines="0" workbookViewId="0">
      <selection activeCell="C23" sqref="C23"/>
    </sheetView>
  </sheetViews>
  <sheetFormatPr baseColWidth="10" defaultColWidth="8.83203125" defaultRowHeight="14"/>
  <cols>
    <col min="1" max="1" width="8" customWidth="1"/>
    <col min="2" max="2" width="62" customWidth="1"/>
    <col min="3" max="3" width="20" customWidth="1"/>
    <col min="4" max="4" width="32" customWidth="1"/>
  </cols>
  <sheetData>
    <row r="1" spans="1:4" ht="34" customHeight="1">
      <c r="A1" s="32" t="s">
        <v>787</v>
      </c>
      <c r="B1" s="32" t="s">
        <v>787</v>
      </c>
      <c r="C1" s="32" t="s">
        <v>787</v>
      </c>
      <c r="D1" s="32" t="s">
        <v>787</v>
      </c>
    </row>
    <row r="2" spans="1:4" ht="25" customHeight="1">
      <c r="A2" s="33" t="s">
        <v>788</v>
      </c>
      <c r="B2" s="33" t="s">
        <v>788</v>
      </c>
      <c r="C2" s="33" t="s">
        <v>788</v>
      </c>
      <c r="D2" s="33" t="s">
        <v>788</v>
      </c>
    </row>
    <row r="3" spans="1:4" ht="15">
      <c r="A3" s="1"/>
      <c r="B3" s="1"/>
      <c r="C3" s="1"/>
      <c r="D3" s="1"/>
    </row>
    <row r="4" spans="1:4" ht="30" customHeight="1">
      <c r="A4" s="4" t="s">
        <v>28</v>
      </c>
      <c r="B4" s="4" t="s">
        <v>789</v>
      </c>
      <c r="C4" s="4" t="s">
        <v>790</v>
      </c>
      <c r="D4" s="4" t="s">
        <v>791</v>
      </c>
    </row>
    <row r="5" spans="1:4">
      <c r="A5" s="3">
        <v>1</v>
      </c>
      <c r="B5" s="3" t="s">
        <v>792</v>
      </c>
      <c r="C5" s="19">
        <v>6000000</v>
      </c>
      <c r="D5" s="3" t="s">
        <v>793</v>
      </c>
    </row>
    <row r="6" spans="1:4">
      <c r="A6" s="3">
        <v>2</v>
      </c>
      <c r="B6" s="3" t="s">
        <v>794</v>
      </c>
      <c r="C6" s="19">
        <v>750000</v>
      </c>
      <c r="D6" s="3" t="s">
        <v>795</v>
      </c>
    </row>
    <row r="7" spans="1:4">
      <c r="A7" s="3">
        <v>3</v>
      </c>
      <c r="B7" s="3" t="s">
        <v>796</v>
      </c>
      <c r="C7" s="19">
        <v>500000</v>
      </c>
      <c r="D7" s="3" t="s">
        <v>797</v>
      </c>
    </row>
    <row r="8" spans="1:4">
      <c r="A8" s="3">
        <v>4</v>
      </c>
      <c r="B8" s="3" t="s">
        <v>798</v>
      </c>
      <c r="C8" s="19">
        <v>100000</v>
      </c>
      <c r="D8" s="3" t="s">
        <v>799</v>
      </c>
    </row>
    <row r="9" spans="1:4">
      <c r="A9" s="3">
        <v>5</v>
      </c>
      <c r="B9" s="3" t="s">
        <v>800</v>
      </c>
      <c r="C9" s="19">
        <v>3000000</v>
      </c>
      <c r="D9" s="3" t="s">
        <v>799</v>
      </c>
    </row>
    <row r="10" spans="1:4">
      <c r="A10" s="3">
        <v>6</v>
      </c>
      <c r="B10" s="3" t="s">
        <v>801</v>
      </c>
      <c r="C10" s="19">
        <v>1000000</v>
      </c>
      <c r="D10" s="3" t="s">
        <v>799</v>
      </c>
    </row>
    <row r="11" spans="1:4">
      <c r="A11" s="3">
        <v>7</v>
      </c>
      <c r="B11" s="3" t="s">
        <v>802</v>
      </c>
      <c r="C11" s="19">
        <v>3000000</v>
      </c>
      <c r="D11" s="3" t="s">
        <v>799</v>
      </c>
    </row>
    <row r="12" spans="1:4">
      <c r="A12" s="3">
        <v>8</v>
      </c>
      <c r="B12" s="3" t="s">
        <v>803</v>
      </c>
      <c r="C12" s="19">
        <v>3000000</v>
      </c>
      <c r="D12" s="3" t="s">
        <v>799</v>
      </c>
    </row>
    <row r="13" spans="1:4">
      <c r="A13" s="3">
        <v>9</v>
      </c>
      <c r="B13" s="3" t="s">
        <v>804</v>
      </c>
      <c r="C13" s="19">
        <v>1000000</v>
      </c>
      <c r="D13" s="3" t="s">
        <v>799</v>
      </c>
    </row>
    <row r="14" spans="1:4">
      <c r="A14" s="3">
        <v>10</v>
      </c>
      <c r="B14" s="3" t="s">
        <v>805</v>
      </c>
      <c r="C14" s="19">
        <v>3000000</v>
      </c>
      <c r="D14" s="3" t="s">
        <v>795</v>
      </c>
    </row>
    <row r="15" spans="1:4">
      <c r="A15" s="3">
        <v>11</v>
      </c>
      <c r="B15" s="3" t="s">
        <v>806</v>
      </c>
      <c r="C15" s="19">
        <v>1000000</v>
      </c>
      <c r="D15" s="3" t="s">
        <v>799</v>
      </c>
    </row>
    <row r="16" spans="1:4">
      <c r="A16" s="3">
        <v>12</v>
      </c>
      <c r="B16" s="3" t="s">
        <v>807</v>
      </c>
      <c r="C16" s="19">
        <v>1000000</v>
      </c>
      <c r="D16" s="3" t="s">
        <v>799</v>
      </c>
    </row>
    <row r="17" spans="1:4">
      <c r="A17" s="3">
        <v>13</v>
      </c>
      <c r="B17" s="3" t="s">
        <v>808</v>
      </c>
      <c r="C17" s="19">
        <v>2000000</v>
      </c>
      <c r="D17" s="3" t="s">
        <v>799</v>
      </c>
    </row>
    <row r="18" spans="1:4">
      <c r="A18" s="3">
        <v>14</v>
      </c>
      <c r="B18" s="3" t="s">
        <v>809</v>
      </c>
      <c r="C18" s="19">
        <v>2000000</v>
      </c>
      <c r="D18" s="3" t="s">
        <v>799</v>
      </c>
    </row>
    <row r="19" spans="1:4">
      <c r="A19" s="3">
        <v>15</v>
      </c>
      <c r="B19" s="3" t="s">
        <v>810</v>
      </c>
      <c r="C19" s="19">
        <v>2000000</v>
      </c>
      <c r="D19" s="3" t="s">
        <v>799</v>
      </c>
    </row>
    <row r="20" spans="1:4">
      <c r="A20" s="3">
        <v>16</v>
      </c>
      <c r="B20" s="3" t="s">
        <v>811</v>
      </c>
      <c r="C20" s="19">
        <v>2000000</v>
      </c>
      <c r="D20" s="3" t="s">
        <v>799</v>
      </c>
    </row>
    <row r="21" spans="1:4">
      <c r="A21" s="3">
        <v>17</v>
      </c>
      <c r="B21" s="3" t="s">
        <v>812</v>
      </c>
      <c r="C21" s="19">
        <v>2000000</v>
      </c>
      <c r="D21" s="3" t="s">
        <v>799</v>
      </c>
    </row>
    <row r="22" spans="1:4">
      <c r="A22" s="3">
        <v>18</v>
      </c>
      <c r="B22" s="3" t="s">
        <v>813</v>
      </c>
      <c r="C22" s="19">
        <v>200000</v>
      </c>
      <c r="D22" s="3" t="s">
        <v>799</v>
      </c>
    </row>
    <row r="23" spans="1:4">
      <c r="A23" s="3">
        <v>19</v>
      </c>
      <c r="B23" s="3" t="s">
        <v>814</v>
      </c>
      <c r="C23" s="19">
        <v>6000000</v>
      </c>
      <c r="D23" s="3" t="s">
        <v>815</v>
      </c>
    </row>
    <row r="24" spans="1:4" ht="15">
      <c r="A24" s="1"/>
      <c r="B24" s="1"/>
      <c r="C24" s="1"/>
      <c r="D24" s="1"/>
    </row>
    <row r="25" spans="1:4" ht="15">
      <c r="A25" s="1"/>
      <c r="B25" s="1"/>
      <c r="C25" s="1"/>
      <c r="D25" s="1"/>
    </row>
    <row r="26" spans="1:4" ht="15">
      <c r="A26" s="34" t="s">
        <v>816</v>
      </c>
      <c r="B26" s="34"/>
      <c r="C26" s="34"/>
      <c r="D26" s="34"/>
    </row>
    <row r="27" spans="1:4">
      <c r="A27" s="25" t="s">
        <v>817</v>
      </c>
      <c r="B27" s="25"/>
      <c r="C27" s="25"/>
      <c r="D27" s="25"/>
    </row>
    <row r="28" spans="1:4">
      <c r="A28" s="25" t="s">
        <v>818</v>
      </c>
      <c r="B28" s="25"/>
      <c r="C28" s="25"/>
      <c r="D28" s="25"/>
    </row>
    <row r="29" spans="1:4">
      <c r="A29" s="25" t="s">
        <v>819</v>
      </c>
      <c r="B29" s="25"/>
      <c r="C29" s="25"/>
      <c r="D29" s="25"/>
    </row>
    <row r="30" spans="1:4">
      <c r="A30" s="25" t="s">
        <v>820</v>
      </c>
      <c r="B30" s="25"/>
      <c r="C30" s="25"/>
      <c r="D30" s="25"/>
    </row>
    <row r="31" spans="1:4">
      <c r="A31" s="25" t="s">
        <v>821</v>
      </c>
      <c r="B31" s="25"/>
      <c r="C31" s="25"/>
      <c r="D31" s="25"/>
    </row>
    <row r="32" spans="1:4">
      <c r="A32" s="25" t="s">
        <v>822</v>
      </c>
      <c r="B32" s="25"/>
      <c r="C32" s="25"/>
      <c r="D32" s="25"/>
    </row>
    <row r="33" spans="1:4">
      <c r="A33" s="25" t="s">
        <v>823</v>
      </c>
      <c r="B33" s="25"/>
      <c r="C33" s="25"/>
      <c r="D33" s="25"/>
    </row>
    <row r="34" spans="1:4">
      <c r="A34" s="25" t="s">
        <v>824</v>
      </c>
      <c r="B34" s="25"/>
      <c r="C34" s="25"/>
      <c r="D34" s="25"/>
    </row>
  </sheetData>
  <mergeCells count="11">
    <mergeCell ref="A1:D1"/>
    <mergeCell ref="A2:D2"/>
    <mergeCell ref="A26:D26"/>
    <mergeCell ref="A27:D27"/>
    <mergeCell ref="A28:D28"/>
    <mergeCell ref="A34:D34"/>
    <mergeCell ref="A29:D29"/>
    <mergeCell ref="A30:D30"/>
    <mergeCell ref="A31:D31"/>
    <mergeCell ref="A32:D32"/>
    <mergeCell ref="A33:D33"/>
  </mergeCells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10"/>
  <sheetViews>
    <sheetView showGridLines="0" workbookViewId="0">
      <selection sqref="A1:E1"/>
    </sheetView>
  </sheetViews>
  <sheetFormatPr baseColWidth="10" defaultColWidth="8.83203125" defaultRowHeight="14"/>
  <cols>
    <col min="1" max="1" width="31" customWidth="1"/>
    <col min="2" max="2" width="50" customWidth="1"/>
    <col min="3" max="3" width="30" customWidth="1"/>
    <col min="4" max="4" width="39" customWidth="1"/>
    <col min="5" max="5" width="14" customWidth="1"/>
  </cols>
  <sheetData>
    <row r="1" spans="1:5" ht="34" customHeight="1">
      <c r="A1" s="32" t="s">
        <v>825</v>
      </c>
      <c r="B1" s="32" t="s">
        <v>825</v>
      </c>
      <c r="C1" s="32" t="s">
        <v>825</v>
      </c>
      <c r="D1" s="32" t="s">
        <v>825</v>
      </c>
      <c r="E1" s="32" t="s">
        <v>825</v>
      </c>
    </row>
    <row r="2" spans="1:5" ht="25" customHeight="1">
      <c r="A2" s="33" t="s">
        <v>826</v>
      </c>
      <c r="B2" s="33" t="s">
        <v>826</v>
      </c>
      <c r="C2" s="33" t="s">
        <v>826</v>
      </c>
      <c r="D2" s="33" t="s">
        <v>826</v>
      </c>
      <c r="E2" s="33" t="s">
        <v>826</v>
      </c>
    </row>
    <row r="3" spans="1:5" ht="15">
      <c r="A3" s="1"/>
      <c r="B3" s="1"/>
      <c r="C3" s="1"/>
      <c r="D3" s="1"/>
      <c r="E3" s="1"/>
    </row>
    <row r="4" spans="1:5" ht="30" customHeight="1">
      <c r="A4" s="4" t="s">
        <v>29</v>
      </c>
      <c r="B4" s="4" t="s">
        <v>827</v>
      </c>
      <c r="C4" s="4" t="s">
        <v>828</v>
      </c>
      <c r="D4" s="4" t="s">
        <v>829</v>
      </c>
      <c r="E4" s="4" t="s">
        <v>830</v>
      </c>
    </row>
    <row r="5" spans="1:5">
      <c r="A5" s="3" t="s">
        <v>831</v>
      </c>
      <c r="B5" s="3" t="s">
        <v>832</v>
      </c>
      <c r="C5" s="3" t="s">
        <v>833</v>
      </c>
      <c r="D5" s="3" t="s">
        <v>834</v>
      </c>
      <c r="E5" s="3" t="s">
        <v>799</v>
      </c>
    </row>
    <row r="6" spans="1:5" ht="26">
      <c r="A6" s="3" t="s">
        <v>835</v>
      </c>
      <c r="B6" s="3" t="s">
        <v>836</v>
      </c>
      <c r="C6" s="3" t="s">
        <v>837</v>
      </c>
      <c r="D6" s="3" t="s">
        <v>834</v>
      </c>
      <c r="E6" s="3" t="s">
        <v>799</v>
      </c>
    </row>
    <row r="7" spans="1:5" ht="15">
      <c r="A7" s="1"/>
      <c r="B7" s="1"/>
      <c r="C7" s="1"/>
      <c r="D7" s="1"/>
      <c r="E7" s="1"/>
    </row>
    <row r="8" spans="1:5" ht="15">
      <c r="A8" s="1"/>
      <c r="B8" s="1"/>
      <c r="C8" s="1"/>
      <c r="D8" s="1"/>
      <c r="E8" s="1"/>
    </row>
    <row r="9" spans="1:5" ht="34" customHeight="1">
      <c r="A9" s="26" t="s">
        <v>838</v>
      </c>
      <c r="B9" s="27" t="s">
        <v>838</v>
      </c>
      <c r="C9" s="27" t="s">
        <v>838</v>
      </c>
      <c r="D9" s="27" t="s">
        <v>838</v>
      </c>
      <c r="E9" s="28" t="s">
        <v>838</v>
      </c>
    </row>
    <row r="10" spans="1:5" ht="34" customHeight="1">
      <c r="A10" s="29" t="s">
        <v>838</v>
      </c>
      <c r="B10" s="30" t="s">
        <v>838</v>
      </c>
      <c r="C10" s="30" t="s">
        <v>838</v>
      </c>
      <c r="D10" s="30" t="s">
        <v>838</v>
      </c>
      <c r="E10" s="31" t="s">
        <v>838</v>
      </c>
    </row>
  </sheetData>
  <mergeCells count="3">
    <mergeCell ref="A1:E1"/>
    <mergeCell ref="A2:E2"/>
    <mergeCell ref="A9:E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Arkusze</vt:lpstr>
      </vt:variant>
      <vt:variant>
        <vt:i4>11</vt:i4>
      </vt:variant>
    </vt:vector>
  </HeadingPairs>
  <TitlesOfParts>
    <vt:vector size="11" baseType="lpstr">
      <vt:lpstr>Instrukcja</vt:lpstr>
      <vt:lpstr>Formularz cenowy</vt:lpstr>
      <vt:lpstr>Kryteria</vt:lpstr>
      <vt:lpstr>Sumy ubezpieczenia</vt:lpstr>
      <vt:lpstr>Nieruchomosci</vt:lpstr>
      <vt:lpstr>Maszyny i wyposazenie</vt:lpstr>
      <vt:lpstr>Elektronika</vt:lpstr>
      <vt:lpstr>OC ogolne</vt:lpstr>
      <vt:lpstr>OC zawodowe</vt:lpstr>
      <vt:lpstr>Szkodowosc</vt:lpstr>
      <vt:lpstr>Kontrola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Łukasz Gadzina</cp:lastModifiedBy>
  <dcterms:modified xsi:type="dcterms:W3CDTF">2026-08-31T15:28:13Z</dcterms:modified>
</cp:coreProperties>
</file>