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0.10.222\public\BRP\MUZEUM - przetargi 2017-2020\Przetarg MHP - Wymiana okien VII 2026\DO PUBLIKACJI\"/>
    </mc:Choice>
  </mc:AlternateContent>
  <bookViews>
    <workbookView showHorizontalScroll="0" showVerticalScroll="0" showSheetTabs="0" xWindow="0" yWindow="0" windowWidth="28800" windowHeight="12315"/>
  </bookViews>
  <sheets>
    <sheet name="Kosztorys" sheetId="4" r:id="rId1"/>
    <sheet name="Tabela elementów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3" l="1"/>
  <c r="D24" i="3" s="1"/>
  <c r="C23" i="3"/>
  <c r="D23" i="3" s="1"/>
  <c r="C22" i="3"/>
  <c r="D22" i="3" s="1"/>
  <c r="C21" i="3"/>
  <c r="D21" i="3" s="1"/>
  <c r="C20" i="3"/>
  <c r="D20" i="3" s="1"/>
  <c r="C19" i="3"/>
  <c r="D19" i="3" s="1"/>
  <c r="C18" i="3"/>
  <c r="D18" i="3" s="1"/>
  <c r="C17" i="3"/>
  <c r="D17" i="3" s="1"/>
  <c r="C16" i="3"/>
  <c r="D16" i="3" s="1"/>
  <c r="C15" i="3"/>
  <c r="D15" i="3" s="1"/>
  <c r="C14" i="3"/>
  <c r="D14" i="3" s="1"/>
  <c r="C13" i="3"/>
  <c r="D13" i="3" s="1"/>
  <c r="C12" i="3"/>
  <c r="D12" i="3" s="1"/>
  <c r="C11" i="3"/>
  <c r="D11" i="3" s="1"/>
  <c r="D25" i="3" l="1"/>
  <c r="C25" i="3"/>
</calcChain>
</file>

<file path=xl/sharedStrings.xml><?xml version="1.0" encoding="utf-8"?>
<sst xmlns="http://schemas.openxmlformats.org/spreadsheetml/2006/main" count="65" uniqueCount="56">
  <si>
    <t>Budowa</t>
  </si>
  <si>
    <t xml:space="preserve">Przebudowa drogi powiatowej nr 4586P na odcinku Florentyna - Żelazków - Goliszew wraz z budową lub przebudową niezędnej infrastruktury technicznej </t>
  </si>
  <si>
    <t>Obiekt</t>
  </si>
  <si>
    <t xml:space="preserve">Droga powiatowa nr 4586P </t>
  </si>
  <si>
    <t>A d r e s :</t>
  </si>
  <si>
    <t>Florentyna, Góry Zborowskie, Żelazków, Goliszew, gmina Żelzków</t>
  </si>
  <si>
    <t>Opis robót :</t>
  </si>
  <si>
    <t xml:space="preserve">Roboty drogowe </t>
  </si>
  <si>
    <t>KOSZTORYS  INWESTORSKI  nr:  264-001-0001</t>
  </si>
  <si>
    <t>Opis robót</t>
  </si>
  <si>
    <t>Roboty przygotowawcze</t>
  </si>
  <si>
    <t>Obsługa budowy</t>
  </si>
  <si>
    <t>Roboty rozbiórkowe</t>
  </si>
  <si>
    <t>Pobocza z kruszywa łamanego</t>
  </si>
  <si>
    <t>Oznakowanie pionowe i poziome</t>
  </si>
  <si>
    <t xml:space="preserve">Razem </t>
  </si>
  <si>
    <t>Lp</t>
  </si>
  <si>
    <t>KNR</t>
  </si>
  <si>
    <t>Symbol</t>
  </si>
  <si>
    <t>Opis pozycji</t>
  </si>
  <si>
    <t>Ilość</t>
  </si>
  <si>
    <t>J.m.</t>
  </si>
  <si>
    <t>m2</t>
  </si>
  <si>
    <t>RAZEM netto:</t>
  </si>
  <si>
    <t>RAZEM brutto:</t>
  </si>
  <si>
    <t>Roboty ziemne</t>
  </si>
  <si>
    <t>Konstrukcja jezdni</t>
  </si>
  <si>
    <t>Wyrównanie profilu drogi</t>
  </si>
  <si>
    <t xml:space="preserve">Warstwa ścieralna </t>
  </si>
  <si>
    <t>Przełożenie nawierzchni chodników i zjazdów</t>
  </si>
  <si>
    <t>Budowa dróg dla pieszych</t>
  </si>
  <si>
    <t>Wartość NETTO</t>
  </si>
  <si>
    <t>Odwodnienie drogi</t>
  </si>
  <si>
    <t>Zatoki</t>
  </si>
  <si>
    <t>Wartość BRUTTO</t>
  </si>
  <si>
    <t>Rondo - wyspa centralna oraz wyspy na wlotach</t>
  </si>
  <si>
    <t>Cena jedn.</t>
  </si>
  <si>
    <t>Wartość</t>
  </si>
  <si>
    <t>Wymiana ślusarki okiennej w budynku głównym Muzeum Historii Przemysłu w Opatówku</t>
  </si>
  <si>
    <t>Wykucie z muru, oscieżnic stalowych lub krat okiennych, powierzchnia do 2 m2</t>
  </si>
  <si>
    <t>szt.</t>
  </si>
  <si>
    <t>401/354/7</t>
  </si>
  <si>
    <t>401/354/8</t>
  </si>
  <si>
    <t>Wykucie z muru, oscieżnic stalowych lub krat okiennych, powierzchnia ponad 2 m2</t>
  </si>
  <si>
    <t>202/1210/2</t>
  </si>
  <si>
    <t>KNNR</t>
  </si>
  <si>
    <t>7/503/6</t>
  </si>
  <si>
    <t>Kraty z pręta stalowego 15x15 mm w pionie, 25x10 mm w poziomie</t>
  </si>
  <si>
    <t>2/504/-52</t>
  </si>
  <si>
    <t>Wykonanie tynków zwykłych wewnetrznych kategorii III na oscieżach (na podłożach z cegieł, pustaków ceramicznych, betonów), tynk cementowo-wapienny</t>
  </si>
  <si>
    <t>401/708/2
(1)</t>
  </si>
  <si>
    <t>Montaż okien - obróbki blacharskie, blacha stalowa, przy szerokości w rozwinięciu ponad 25 cm, blacha tytanowo - cynowa 0.60 mm</t>
  </si>
  <si>
    <t>KOSZTORYS  OFERTOWY</t>
  </si>
  <si>
    <t>VAT 23%:</t>
  </si>
  <si>
    <t>Załącznik nr 1 do SWZ</t>
  </si>
  <si>
    <t>Montaż okien - obsadzenie nowych okien (zgodnie z dokumentacją projektową)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</si>
</sst>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"/>
  </numFmts>
  <fonts count="10">
    <font>
      <sz val="11"/>
      <color theme="1"/>
      <name val="Calibri"/>
      <family val="2"/>
      <charset val="238"/>
      <scheme val="minor"/>
    </font>
    <font>
      <b/>
      <sz val="13"/>
      <color rgb="FF080000"/>
      <name val="Arial Narrow CE"/>
      <family val="2"/>
      <charset val="238"/>
    </font>
    <font>
      <b/>
      <sz val="11"/>
      <color rgb="FF080000"/>
      <name val="Arial Narrow CE"/>
      <family val="2"/>
      <charset val="238"/>
    </font>
    <font>
      <b/>
      <sz val="9"/>
      <color rgb="FF080000"/>
      <name val="Arial Narrow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080000"/>
      <name val="Arial Narrow CE"/>
      <charset val="238"/>
    </font>
    <font>
      <sz val="9"/>
      <color rgb="FFFF0000"/>
      <name val="Arial Narrow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dashed">
        <color indexed="12"/>
      </left>
      <right/>
      <top style="dashed">
        <color indexed="12"/>
      </top>
      <bottom style="dashed">
        <color indexed="12"/>
      </bottom>
      <diagonal/>
    </border>
    <border>
      <left/>
      <right/>
      <top style="dashed">
        <color indexed="12"/>
      </top>
      <bottom style="dashed">
        <color indexed="1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4" fillId="0" borderId="0" xfId="0" applyNumberFormat="1" applyFont="1"/>
    <xf numFmtId="0" fontId="3" fillId="0" borderId="2" xfId="0" applyFont="1" applyBorder="1" applyAlignment="1">
      <alignment horizontal="center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3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4" fontId="8" fillId="0" borderId="4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165" fontId="7" fillId="0" borderId="0" xfId="0" applyNumberFormat="1" applyFont="1" applyAlignment="1">
      <alignment wrapText="1"/>
    </xf>
    <xf numFmtId="4" fontId="7" fillId="0" borderId="0" xfId="0" applyNumberFormat="1" applyFont="1" applyAlignment="1">
      <alignment wrapText="1"/>
    </xf>
    <xf numFmtId="165" fontId="7" fillId="0" borderId="0" xfId="0" applyNumberFormat="1" applyFont="1"/>
    <xf numFmtId="4" fontId="7" fillId="0" borderId="0" xfId="0" applyNumberFormat="1" applyFont="1"/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65" fontId="7" fillId="0" borderId="4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right" vertical="center" wrapText="1"/>
    </xf>
    <xf numFmtId="165" fontId="8" fillId="0" borderId="0" xfId="0" applyNumberFormat="1" applyFont="1"/>
    <xf numFmtId="0" fontId="8" fillId="0" borderId="0" xfId="0" applyFont="1"/>
    <xf numFmtId="4" fontId="8" fillId="0" borderId="0" xfId="0" applyNumberFormat="1" applyFont="1"/>
    <xf numFmtId="0" fontId="7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165" fontId="9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8"/>
  <sheetViews>
    <sheetView tabSelected="1" zoomScale="70" zoomScaleNormal="70" zoomScalePageLayoutView="50" workbookViewId="0">
      <selection activeCell="Q21" sqref="Q21"/>
    </sheetView>
  </sheetViews>
  <sheetFormatPr defaultRowHeight="18"/>
  <cols>
    <col min="1" max="1" width="4.7109375" style="18" customWidth="1"/>
    <col min="2" max="2" width="9.28515625" style="18" customWidth="1"/>
    <col min="3" max="3" width="13.85546875" style="18" customWidth="1"/>
    <col min="4" max="4" width="120.7109375" style="18" customWidth="1"/>
    <col min="5" max="5" width="12.7109375" style="24" customWidth="1"/>
    <col min="6" max="6" width="8.28515625" style="18" customWidth="1"/>
    <col min="7" max="7" width="16.140625" style="25" customWidth="1"/>
    <col min="8" max="8" width="16.85546875" style="25" customWidth="1"/>
    <col min="9" max="16384" width="9.140625" style="18"/>
  </cols>
  <sheetData>
    <row r="1" spans="1:40" ht="24.95" customHeight="1">
      <c r="D1" s="19" t="s">
        <v>52</v>
      </c>
      <c r="E1" s="41" t="s">
        <v>54</v>
      </c>
      <c r="F1" s="41"/>
      <c r="G1" s="41"/>
      <c r="H1" s="41"/>
    </row>
    <row r="2" spans="1:40" s="20" customFormat="1" ht="27" customHeight="1">
      <c r="D2" s="21" t="s">
        <v>38</v>
      </c>
      <c r="E2" s="22"/>
      <c r="G2" s="23"/>
      <c r="H2" s="23"/>
    </row>
    <row r="3" spans="1:40" s="20" customFormat="1" ht="15" customHeight="1">
      <c r="D3" s="21"/>
      <c r="E3" s="22"/>
      <c r="G3" s="23"/>
      <c r="H3" s="23"/>
    </row>
    <row r="4" spans="1:40" ht="15" customHeight="1"/>
    <row r="5" spans="1:40" ht="2.1" customHeight="1"/>
    <row r="6" spans="1:40" ht="23.25" customHeight="1">
      <c r="A6" s="26" t="s">
        <v>16</v>
      </c>
      <c r="B6" s="27" t="s">
        <v>17</v>
      </c>
      <c r="C6" s="27" t="s">
        <v>18</v>
      </c>
      <c r="D6" s="27" t="s">
        <v>19</v>
      </c>
      <c r="E6" s="28" t="s">
        <v>20</v>
      </c>
      <c r="F6" s="27" t="s">
        <v>21</v>
      </c>
      <c r="G6" s="29" t="s">
        <v>36</v>
      </c>
      <c r="H6" s="29" t="s">
        <v>37</v>
      </c>
    </row>
    <row r="7" spans="1:40" ht="6" customHeight="1"/>
    <row r="8" spans="1:40" ht="15" customHeight="1"/>
    <row r="9" spans="1:40" ht="22.5" customHeight="1">
      <c r="A9" s="15">
        <v>1</v>
      </c>
      <c r="B9" s="15" t="s">
        <v>17</v>
      </c>
      <c r="C9" s="15" t="s">
        <v>41</v>
      </c>
      <c r="D9" s="30" t="s">
        <v>39</v>
      </c>
      <c r="E9" s="31">
        <v>2</v>
      </c>
      <c r="F9" s="39" t="s">
        <v>40</v>
      </c>
      <c r="G9" s="32"/>
      <c r="H9" s="32"/>
      <c r="I9" s="33"/>
      <c r="AN9" s="34"/>
    </row>
    <row r="10" spans="1:40" ht="21.75" customHeight="1">
      <c r="A10" s="15">
        <v>2</v>
      </c>
      <c r="B10" s="15" t="s">
        <v>17</v>
      </c>
      <c r="C10" s="15" t="s">
        <v>42</v>
      </c>
      <c r="D10" s="16" t="s">
        <v>43</v>
      </c>
      <c r="E10" s="31">
        <v>227</v>
      </c>
      <c r="F10" s="39" t="s">
        <v>22</v>
      </c>
      <c r="G10" s="32"/>
      <c r="H10" s="32"/>
      <c r="I10" s="33"/>
      <c r="AN10" s="34"/>
    </row>
    <row r="11" spans="1:40" ht="24.75" customHeight="1">
      <c r="A11" s="15">
        <v>3</v>
      </c>
      <c r="B11" s="15" t="s">
        <v>45</v>
      </c>
      <c r="C11" s="15" t="s">
        <v>46</v>
      </c>
      <c r="D11" s="16" t="s">
        <v>55</v>
      </c>
      <c r="E11" s="31">
        <v>230</v>
      </c>
      <c r="F11" s="39" t="s">
        <v>22</v>
      </c>
      <c r="G11" s="32"/>
      <c r="H11" s="32"/>
      <c r="I11" s="33"/>
      <c r="AN11" s="34"/>
    </row>
    <row r="12" spans="1:40" ht="36">
      <c r="A12" s="15">
        <v>4</v>
      </c>
      <c r="B12" s="15" t="s">
        <v>45</v>
      </c>
      <c r="C12" s="15" t="s">
        <v>48</v>
      </c>
      <c r="D12" s="30" t="s">
        <v>51</v>
      </c>
      <c r="E12" s="31">
        <v>55</v>
      </c>
      <c r="F12" s="39" t="s">
        <v>22</v>
      </c>
      <c r="G12" s="32"/>
      <c r="H12" s="32"/>
      <c r="I12" s="33"/>
      <c r="AN12" s="34"/>
    </row>
    <row r="13" spans="1:40" ht="36">
      <c r="A13" s="15">
        <v>5</v>
      </c>
      <c r="B13" s="15" t="s">
        <v>17</v>
      </c>
      <c r="C13" s="35" t="s">
        <v>50</v>
      </c>
      <c r="D13" s="30" t="s">
        <v>49</v>
      </c>
      <c r="E13" s="31">
        <v>513.54999999999995</v>
      </c>
      <c r="F13" s="39" t="s">
        <v>22</v>
      </c>
      <c r="G13" s="32"/>
      <c r="H13" s="32"/>
      <c r="I13" s="33"/>
      <c r="AN13" s="34"/>
    </row>
    <row r="14" spans="1:40" ht="24.75" customHeight="1">
      <c r="A14" s="15">
        <v>6</v>
      </c>
      <c r="B14" s="15" t="s">
        <v>17</v>
      </c>
      <c r="C14" s="15" t="s">
        <v>44</v>
      </c>
      <c r="D14" s="16" t="s">
        <v>47</v>
      </c>
      <c r="E14" s="31">
        <v>33.479999999999997</v>
      </c>
      <c r="F14" s="39" t="s">
        <v>22</v>
      </c>
      <c r="G14" s="32"/>
      <c r="H14" s="32"/>
      <c r="I14" s="33"/>
      <c r="AN14" s="34"/>
    </row>
    <row r="15" spans="1:40" ht="30" customHeight="1">
      <c r="E15" s="36"/>
      <c r="F15" s="37"/>
      <c r="G15" s="38"/>
      <c r="H15" s="38"/>
    </row>
    <row r="16" spans="1:40" ht="24.75" customHeight="1">
      <c r="A16" s="40" t="s">
        <v>23</v>
      </c>
      <c r="B16" s="40"/>
      <c r="C16" s="40"/>
      <c r="D16" s="40"/>
      <c r="E16" s="40"/>
      <c r="F16" s="40"/>
      <c r="G16" s="40"/>
      <c r="H16" s="17"/>
    </row>
    <row r="17" spans="1:8" ht="24" customHeight="1">
      <c r="A17" s="40" t="s">
        <v>53</v>
      </c>
      <c r="B17" s="40"/>
      <c r="C17" s="40"/>
      <c r="D17" s="40"/>
      <c r="E17" s="40"/>
      <c r="F17" s="40"/>
      <c r="G17" s="40"/>
      <c r="H17" s="17"/>
    </row>
    <row r="18" spans="1:8" ht="23.25" customHeight="1">
      <c r="A18" s="40" t="s">
        <v>24</v>
      </c>
      <c r="B18" s="40"/>
      <c r="C18" s="40"/>
      <c r="D18" s="40"/>
      <c r="E18" s="40"/>
      <c r="F18" s="40"/>
      <c r="G18" s="40"/>
      <c r="H18" s="17"/>
    </row>
  </sheetData>
  <mergeCells count="4">
    <mergeCell ref="A18:G18"/>
    <mergeCell ref="E1:H1"/>
    <mergeCell ref="A16:G16"/>
    <mergeCell ref="A17:G17"/>
  </mergeCells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7" workbookViewId="0">
      <selection activeCell="G24" sqref="G24"/>
    </sheetView>
  </sheetViews>
  <sheetFormatPr defaultRowHeight="15"/>
  <cols>
    <col min="1" max="1" width="14" customWidth="1"/>
    <col min="2" max="2" width="80.42578125" customWidth="1"/>
    <col min="3" max="3" width="15.7109375" customWidth="1"/>
    <col min="4" max="4" width="18" customWidth="1"/>
  </cols>
  <sheetData>
    <row r="1" spans="1:4" ht="24.95" customHeight="1">
      <c r="B1" s="5" t="s">
        <v>8</v>
      </c>
    </row>
    <row r="2" spans="1:4" ht="15" customHeight="1">
      <c r="A2" s="1" t="s">
        <v>0</v>
      </c>
      <c r="B2" s="2" t="s">
        <v>1</v>
      </c>
    </row>
    <row r="3" spans="1:4" ht="15" customHeight="1">
      <c r="A3" s="1" t="s">
        <v>2</v>
      </c>
      <c r="B3" s="2" t="s">
        <v>3</v>
      </c>
    </row>
    <row r="4" spans="1:4" ht="15" customHeight="1">
      <c r="A4" s="1" t="s">
        <v>4</v>
      </c>
      <c r="B4" s="2" t="s">
        <v>5</v>
      </c>
    </row>
    <row r="5" spans="1:4" ht="15" customHeight="1">
      <c r="A5" s="1" t="s">
        <v>6</v>
      </c>
      <c r="B5" s="2" t="s">
        <v>7</v>
      </c>
    </row>
    <row r="6" spans="1:4" ht="15" customHeight="1">
      <c r="A6" s="3"/>
    </row>
    <row r="7" spans="1:4" ht="2.1" customHeight="1">
      <c r="A7" s="3"/>
    </row>
    <row r="8" spans="1:4" ht="15" customHeight="1">
      <c r="A8" s="6"/>
      <c r="B8" s="7" t="s">
        <v>9</v>
      </c>
      <c r="C8" s="7" t="s">
        <v>31</v>
      </c>
      <c r="D8" s="9" t="s">
        <v>34</v>
      </c>
    </row>
    <row r="9" spans="1:4" ht="2.1" customHeight="1">
      <c r="A9" s="3"/>
    </row>
    <row r="10" spans="1:4" ht="15" customHeight="1">
      <c r="A10" s="3"/>
    </row>
    <row r="11" spans="1:4" ht="16.5" customHeight="1">
      <c r="A11" s="11">
        <v>1</v>
      </c>
      <c r="B11" s="12" t="s">
        <v>10</v>
      </c>
      <c r="C11" s="10">
        <f>SUM(Kosztorys!H9)</f>
        <v>0</v>
      </c>
      <c r="D11" s="8">
        <f>ROUND(C11*1.23,2)</f>
        <v>0</v>
      </c>
    </row>
    <row r="12" spans="1:4" ht="15" customHeight="1">
      <c r="A12" s="11">
        <v>2</v>
      </c>
      <c r="B12" s="12" t="s">
        <v>11</v>
      </c>
      <c r="C12" s="10">
        <f>SUM(Kosztorys!H10:H11)</f>
        <v>0</v>
      </c>
      <c r="D12" s="8">
        <f t="shared" ref="D12:D24" si="0">ROUND(C12*1.23,2)</f>
        <v>0</v>
      </c>
    </row>
    <row r="13" spans="1:4" ht="15" customHeight="1">
      <c r="A13" s="11">
        <v>3</v>
      </c>
      <c r="B13" s="12" t="s">
        <v>12</v>
      </c>
      <c r="C13" s="10">
        <f>SUM(Kosztorys!H13:H14)</f>
        <v>0</v>
      </c>
      <c r="D13" s="8">
        <f t="shared" si="0"/>
        <v>0</v>
      </c>
    </row>
    <row r="14" spans="1:4" ht="15" customHeight="1">
      <c r="A14" s="11">
        <v>4</v>
      </c>
      <c r="B14" s="12" t="s">
        <v>25</v>
      </c>
      <c r="C14" s="10" t="e">
        <f>SUM(Kosztorys!#REF!)</f>
        <v>#REF!</v>
      </c>
      <c r="D14" s="8" t="e">
        <f t="shared" si="0"/>
        <v>#REF!</v>
      </c>
    </row>
    <row r="15" spans="1:4" ht="15" customHeight="1">
      <c r="A15" s="11">
        <v>5</v>
      </c>
      <c r="B15" s="12" t="s">
        <v>26</v>
      </c>
      <c r="C15" s="10" t="e">
        <f>SUM(Kosztorys!#REF!)</f>
        <v>#REF!</v>
      </c>
      <c r="D15" s="8" t="e">
        <f t="shared" si="0"/>
        <v>#REF!</v>
      </c>
    </row>
    <row r="16" spans="1:4" ht="15" customHeight="1">
      <c r="A16" s="11">
        <v>6</v>
      </c>
      <c r="B16" s="12" t="s">
        <v>27</v>
      </c>
      <c r="C16" s="10" t="e">
        <f>SUM(Kosztorys!#REF!)</f>
        <v>#REF!</v>
      </c>
      <c r="D16" s="8" t="e">
        <f t="shared" si="0"/>
        <v>#REF!</v>
      </c>
    </row>
    <row r="17" spans="1:4" ht="15" customHeight="1">
      <c r="A17" s="11">
        <v>7</v>
      </c>
      <c r="B17" s="12" t="s">
        <v>28</v>
      </c>
      <c r="C17" s="10" t="e">
        <f>SUM(Kosztorys!#REF!)</f>
        <v>#REF!</v>
      </c>
      <c r="D17" s="8" t="e">
        <f t="shared" si="0"/>
        <v>#REF!</v>
      </c>
    </row>
    <row r="18" spans="1:4" ht="15" customHeight="1">
      <c r="A18" s="11">
        <v>8</v>
      </c>
      <c r="B18" s="12" t="s">
        <v>13</v>
      </c>
      <c r="C18" s="10" t="e">
        <f>SUM(Kosztorys!#REF!)</f>
        <v>#REF!</v>
      </c>
      <c r="D18" s="8" t="e">
        <f t="shared" si="0"/>
        <v>#REF!</v>
      </c>
    </row>
    <row r="19" spans="1:4" ht="15" customHeight="1">
      <c r="A19" s="11">
        <v>9</v>
      </c>
      <c r="B19" s="12" t="s">
        <v>14</v>
      </c>
      <c r="C19" s="10" t="e">
        <f>SUM(Kosztorys!#REF!)</f>
        <v>#REF!</v>
      </c>
      <c r="D19" s="8" t="e">
        <f t="shared" si="0"/>
        <v>#REF!</v>
      </c>
    </row>
    <row r="20" spans="1:4" ht="15" customHeight="1">
      <c r="A20" s="11">
        <v>10</v>
      </c>
      <c r="B20" s="12" t="s">
        <v>29</v>
      </c>
      <c r="C20" s="10" t="e">
        <f>SUM(Kosztorys!#REF!)</f>
        <v>#REF!</v>
      </c>
      <c r="D20" s="8" t="e">
        <f t="shared" si="0"/>
        <v>#REF!</v>
      </c>
    </row>
    <row r="21" spans="1:4" ht="15" customHeight="1">
      <c r="A21" s="11">
        <v>11</v>
      </c>
      <c r="B21" s="13" t="s">
        <v>32</v>
      </c>
      <c r="C21" s="10" t="e">
        <f>SUM(Kosztorys!#REF!,Kosztorys!#REF!,Kosztorys!#REF!,Kosztorys!#REF!,Kosztorys!#REF!,Kosztorys!#REF!)</f>
        <v>#REF!</v>
      </c>
      <c r="D21" s="8" t="e">
        <f t="shared" si="0"/>
        <v>#REF!</v>
      </c>
    </row>
    <row r="22" spans="1:4" ht="15" customHeight="1">
      <c r="A22" s="11">
        <v>12</v>
      </c>
      <c r="B22" s="12" t="s">
        <v>30</v>
      </c>
      <c r="C22" s="10" t="e">
        <f>SUM(Kosztorys!#REF!)</f>
        <v>#REF!</v>
      </c>
      <c r="D22" s="8" t="e">
        <f t="shared" si="0"/>
        <v>#REF!</v>
      </c>
    </row>
    <row r="23" spans="1:4" ht="15" customHeight="1">
      <c r="A23" s="11">
        <v>13</v>
      </c>
      <c r="B23" s="12" t="s">
        <v>33</v>
      </c>
      <c r="C23" s="10" t="e">
        <f>SUM(Kosztorys!#REF!)</f>
        <v>#REF!</v>
      </c>
      <c r="D23" s="8" t="e">
        <f t="shared" si="0"/>
        <v>#REF!</v>
      </c>
    </row>
    <row r="24" spans="1:4" ht="15" customHeight="1">
      <c r="A24" s="11">
        <v>14</v>
      </c>
      <c r="B24" s="12" t="s">
        <v>35</v>
      </c>
      <c r="C24" s="10" t="e">
        <f>SUM(Kosztorys!#REF!)</f>
        <v>#REF!</v>
      </c>
      <c r="D24" s="8" t="e">
        <f t="shared" si="0"/>
        <v>#REF!</v>
      </c>
    </row>
    <row r="25" spans="1:4" ht="20.100000000000001" customHeight="1">
      <c r="A25" s="4" t="s">
        <v>15</v>
      </c>
      <c r="B25" s="3"/>
      <c r="C25" s="14" t="e">
        <f>SUM(C11:C24)</f>
        <v>#REF!</v>
      </c>
      <c r="D25" s="14" t="e">
        <f>SUM(D11:D24)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</vt:lpstr>
      <vt:lpstr>Tabela elementów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Rygas</dc:creator>
  <cp:lastModifiedBy>Łukasz Chojnacki</cp:lastModifiedBy>
  <cp:lastPrinted>2026-07-22T12:15:42Z</cp:lastPrinted>
  <dcterms:created xsi:type="dcterms:W3CDTF">2025-08-25T16:35:34Z</dcterms:created>
  <dcterms:modified xsi:type="dcterms:W3CDTF">2026-07-24T13:58:35Z</dcterms:modified>
</cp:coreProperties>
</file>